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2995" windowHeight="9540"/>
  </bookViews>
  <sheets>
    <sheet name="5" sheetId="1" r:id="rId1"/>
  </sheets>
  <definedNames>
    <definedName name="_xlnm.Print_Titles" localSheetId="0">'5'!$9:$10</definedName>
    <definedName name="_xlnm.Print_Area" localSheetId="0">'5'!$A$1:$F$110</definedName>
  </definedNames>
  <calcPr calcId="144525"/>
</workbook>
</file>

<file path=xl/calcChain.xml><?xml version="1.0" encoding="utf-8"?>
<calcChain xmlns="http://schemas.openxmlformats.org/spreadsheetml/2006/main">
  <c r="F102" i="1" l="1"/>
  <c r="F100" i="1" s="1"/>
  <c r="F103" i="1" s="1"/>
  <c r="F101" i="1"/>
  <c r="E101" i="1"/>
  <c r="E100" i="1"/>
  <c r="F93" i="1"/>
  <c r="U93" i="1" s="1"/>
  <c r="E93" i="1"/>
  <c r="E92" i="1" s="1"/>
  <c r="R92" i="1"/>
  <c r="Q92" i="1"/>
  <c r="P92" i="1"/>
  <c r="O92" i="1"/>
  <c r="N92" i="1"/>
  <c r="M92" i="1"/>
  <c r="L92" i="1"/>
  <c r="K92" i="1"/>
  <c r="J92" i="1"/>
  <c r="I92" i="1"/>
  <c r="H92" i="1"/>
  <c r="G92" i="1"/>
  <c r="U91" i="1"/>
  <c r="F91" i="1"/>
  <c r="F90" i="1"/>
  <c r="U90" i="1" s="1"/>
  <c r="U89" i="1"/>
  <c r="F89" i="1"/>
  <c r="E89" i="1"/>
  <c r="R88" i="1"/>
  <c r="R87" i="1" s="1"/>
  <c r="Q88" i="1"/>
  <c r="P88" i="1"/>
  <c r="O88" i="1"/>
  <c r="O87" i="1" s="1"/>
  <c r="N88" i="1"/>
  <c r="N87" i="1" s="1"/>
  <c r="M88" i="1"/>
  <c r="L88" i="1"/>
  <c r="K88" i="1"/>
  <c r="K87" i="1" s="1"/>
  <c r="J88" i="1"/>
  <c r="J87" i="1" s="1"/>
  <c r="I88" i="1"/>
  <c r="H88" i="1"/>
  <c r="G88" i="1"/>
  <c r="G87" i="1" s="1"/>
  <c r="F88" i="1"/>
  <c r="U88" i="1" s="1"/>
  <c r="E88" i="1"/>
  <c r="Q87" i="1"/>
  <c r="P87" i="1"/>
  <c r="M87" i="1"/>
  <c r="L87" i="1"/>
  <c r="I87" i="1"/>
  <c r="H87" i="1"/>
  <c r="U86" i="1"/>
  <c r="F86" i="1"/>
  <c r="F85" i="1"/>
  <c r="U85" i="1" s="1"/>
  <c r="U84" i="1"/>
  <c r="F84" i="1"/>
  <c r="F83" i="1"/>
  <c r="U83" i="1" s="1"/>
  <c r="U82" i="1"/>
  <c r="F82" i="1"/>
  <c r="F81" i="1"/>
  <c r="U81" i="1" s="1"/>
  <c r="U80" i="1"/>
  <c r="F80" i="1"/>
  <c r="T79" i="1"/>
  <c r="T76" i="1" s="1"/>
  <c r="T71" i="1" s="1"/>
  <c r="R79" i="1"/>
  <c r="Q79" i="1"/>
  <c r="P79" i="1"/>
  <c r="O79" i="1"/>
  <c r="O76" i="1" s="1"/>
  <c r="O71" i="1" s="1"/>
  <c r="N79" i="1"/>
  <c r="M79" i="1"/>
  <c r="L79" i="1"/>
  <c r="K79" i="1"/>
  <c r="K76" i="1" s="1"/>
  <c r="K71" i="1" s="1"/>
  <c r="J79" i="1"/>
  <c r="I79" i="1"/>
  <c r="H79" i="1"/>
  <c r="G79" i="1"/>
  <c r="G76" i="1" s="1"/>
  <c r="G71" i="1" s="1"/>
  <c r="F79" i="1"/>
  <c r="U79" i="1" s="1"/>
  <c r="T78" i="1"/>
  <c r="F78" i="1"/>
  <c r="U78" i="1" s="1"/>
  <c r="E78" i="1"/>
  <c r="E76" i="1" s="1"/>
  <c r="E71" i="1" s="1"/>
  <c r="T77" i="1"/>
  <c r="R77" i="1"/>
  <c r="R76" i="1" s="1"/>
  <c r="R71" i="1" s="1"/>
  <c r="Q77" i="1"/>
  <c r="Q76" i="1" s="1"/>
  <c r="P77" i="1"/>
  <c r="O77" i="1"/>
  <c r="N77" i="1"/>
  <c r="N76" i="1" s="1"/>
  <c r="N71" i="1" s="1"/>
  <c r="M77" i="1"/>
  <c r="M76" i="1" s="1"/>
  <c r="L77" i="1"/>
  <c r="K77" i="1"/>
  <c r="J77" i="1"/>
  <c r="J76" i="1" s="1"/>
  <c r="J71" i="1" s="1"/>
  <c r="I77" i="1"/>
  <c r="I76" i="1" s="1"/>
  <c r="H77" i="1"/>
  <c r="G77" i="1"/>
  <c r="F77" i="1"/>
  <c r="U77" i="1" s="1"/>
  <c r="P76" i="1"/>
  <c r="L76" i="1"/>
  <c r="H76" i="1"/>
  <c r="F75" i="1"/>
  <c r="U74" i="1"/>
  <c r="F74" i="1"/>
  <c r="E74" i="1"/>
  <c r="U73" i="1"/>
  <c r="T73" i="1"/>
  <c r="R73" i="1"/>
  <c r="Q73" i="1"/>
  <c r="P73" i="1"/>
  <c r="P71" i="1" s="1"/>
  <c r="O73" i="1"/>
  <c r="N73" i="1"/>
  <c r="M73" i="1"/>
  <c r="L73" i="1"/>
  <c r="L71" i="1" s="1"/>
  <c r="K73" i="1"/>
  <c r="J73" i="1"/>
  <c r="I73" i="1"/>
  <c r="H73" i="1"/>
  <c r="H71" i="1" s="1"/>
  <c r="G73" i="1"/>
  <c r="F73" i="1"/>
  <c r="E73" i="1"/>
  <c r="U72" i="1"/>
  <c r="F72" i="1"/>
  <c r="E72" i="1"/>
  <c r="F70" i="1"/>
  <c r="U70" i="1" s="1"/>
  <c r="U69" i="1"/>
  <c r="F69" i="1"/>
  <c r="F68" i="1"/>
  <c r="U68" i="1" s="1"/>
  <c r="F67" i="1"/>
  <c r="U67" i="1" s="1"/>
  <c r="F66" i="1"/>
  <c r="U66" i="1" s="1"/>
  <c r="F65" i="1"/>
  <c r="U65" i="1" s="1"/>
  <c r="F64" i="1"/>
  <c r="U64" i="1" s="1"/>
  <c r="F63" i="1"/>
  <c r="U63" i="1" s="1"/>
  <c r="R62" i="1"/>
  <c r="R57" i="1" s="1"/>
  <c r="Q62" i="1"/>
  <c r="P62" i="1"/>
  <c r="O62" i="1"/>
  <c r="O57" i="1" s="1"/>
  <c r="N62" i="1"/>
  <c r="N57" i="1" s="1"/>
  <c r="M62" i="1"/>
  <c r="L62" i="1"/>
  <c r="K62" i="1"/>
  <c r="K57" i="1" s="1"/>
  <c r="J62" i="1"/>
  <c r="J57" i="1" s="1"/>
  <c r="I62" i="1"/>
  <c r="H62" i="1"/>
  <c r="G62" i="1"/>
  <c r="G57" i="1" s="1"/>
  <c r="F62" i="1"/>
  <c r="U62" i="1" s="1"/>
  <c r="F61" i="1"/>
  <c r="U61" i="1" s="1"/>
  <c r="F60" i="1"/>
  <c r="U60" i="1" s="1"/>
  <c r="F59" i="1"/>
  <c r="U59" i="1" s="1"/>
  <c r="F58" i="1"/>
  <c r="U58" i="1" s="1"/>
  <c r="T57" i="1"/>
  <c r="Q57" i="1"/>
  <c r="P57" i="1"/>
  <c r="M57" i="1"/>
  <c r="L57" i="1"/>
  <c r="I57" i="1"/>
  <c r="H57" i="1"/>
  <c r="U56" i="1"/>
  <c r="F56" i="1"/>
  <c r="E56" i="1"/>
  <c r="F55" i="1"/>
  <c r="U55" i="1" s="1"/>
  <c r="F54" i="1"/>
  <c r="U54" i="1" s="1"/>
  <c r="F53" i="1"/>
  <c r="F51" i="1" s="1"/>
  <c r="U51" i="1" s="1"/>
  <c r="F52" i="1"/>
  <c r="U52" i="1" s="1"/>
  <c r="E52" i="1"/>
  <c r="T51" i="1"/>
  <c r="R51" i="1"/>
  <c r="Q51" i="1"/>
  <c r="P51" i="1"/>
  <c r="O51" i="1"/>
  <c r="N51" i="1"/>
  <c r="M51" i="1"/>
  <c r="L51" i="1"/>
  <c r="K51" i="1"/>
  <c r="J51" i="1"/>
  <c r="I51" i="1"/>
  <c r="H51" i="1"/>
  <c r="G51" i="1"/>
  <c r="E51" i="1"/>
  <c r="U50" i="1"/>
  <c r="F50" i="1"/>
  <c r="F49" i="1"/>
  <c r="U49" i="1" s="1"/>
  <c r="U48" i="1"/>
  <c r="F48" i="1"/>
  <c r="F47" i="1"/>
  <c r="F46" i="1" s="1"/>
  <c r="U46" i="1" s="1"/>
  <c r="R46" i="1"/>
  <c r="Q46" i="1"/>
  <c r="P46" i="1"/>
  <c r="O46" i="1"/>
  <c r="N46" i="1"/>
  <c r="M46" i="1"/>
  <c r="L46" i="1"/>
  <c r="K46" i="1"/>
  <c r="J46" i="1"/>
  <c r="I46" i="1"/>
  <c r="H46" i="1"/>
  <c r="G46" i="1"/>
  <c r="F45" i="1"/>
  <c r="U45" i="1" s="1"/>
  <c r="U44" i="1"/>
  <c r="F44" i="1"/>
  <c r="T43" i="1"/>
  <c r="R43" i="1"/>
  <c r="R30" i="1" s="1"/>
  <c r="Q43" i="1"/>
  <c r="P43" i="1"/>
  <c r="O43" i="1"/>
  <c r="N43" i="1"/>
  <c r="M43" i="1"/>
  <c r="L43" i="1"/>
  <c r="K43" i="1"/>
  <c r="J43" i="1"/>
  <c r="J30" i="1" s="1"/>
  <c r="I43" i="1"/>
  <c r="H43" i="1"/>
  <c r="G43" i="1"/>
  <c r="F43" i="1"/>
  <c r="U43" i="1" s="1"/>
  <c r="U42" i="1"/>
  <c r="F42" i="1"/>
  <c r="F41" i="1"/>
  <c r="U41" i="1" s="1"/>
  <c r="F40" i="1"/>
  <c r="U40" i="1" s="1"/>
  <c r="F39" i="1"/>
  <c r="U39" i="1" s="1"/>
  <c r="F38" i="1"/>
  <c r="U38" i="1" s="1"/>
  <c r="F37" i="1"/>
  <c r="U37" i="1" s="1"/>
  <c r="F36" i="1"/>
  <c r="U36" i="1" s="1"/>
  <c r="F35" i="1"/>
  <c r="U35" i="1" s="1"/>
  <c r="E35" i="1"/>
  <c r="T34" i="1"/>
  <c r="F34" i="1"/>
  <c r="U34" i="1" s="1"/>
  <c r="E34" i="1"/>
  <c r="T33" i="1"/>
  <c r="N33" i="1"/>
  <c r="F33" i="1" s="1"/>
  <c r="U33" i="1" s="1"/>
  <c r="E33" i="1"/>
  <c r="T32" i="1"/>
  <c r="G32" i="1"/>
  <c r="F32" i="1" s="1"/>
  <c r="U32" i="1" s="1"/>
  <c r="E32" i="1"/>
  <c r="T31" i="1"/>
  <c r="Q31" i="1"/>
  <c r="Q30" i="1" s="1"/>
  <c r="P31" i="1"/>
  <c r="P30" i="1" s="1"/>
  <c r="O31" i="1"/>
  <c r="N31" i="1"/>
  <c r="M31" i="1"/>
  <c r="M30" i="1" s="1"/>
  <c r="L31" i="1"/>
  <c r="L30" i="1" s="1"/>
  <c r="K31" i="1"/>
  <c r="J31" i="1"/>
  <c r="I31" i="1"/>
  <c r="I30" i="1" s="1"/>
  <c r="H31" i="1"/>
  <c r="E31" i="1" s="1"/>
  <c r="E30" i="1" s="1"/>
  <c r="G31" i="1"/>
  <c r="F31" i="1" s="1"/>
  <c r="T30" i="1"/>
  <c r="O30" i="1"/>
  <c r="K30" i="1"/>
  <c r="G30" i="1"/>
  <c r="F29" i="1"/>
  <c r="F28" i="1"/>
  <c r="F27" i="1" s="1"/>
  <c r="E28" i="1"/>
  <c r="R27" i="1"/>
  <c r="Q27" i="1"/>
  <c r="P27" i="1"/>
  <c r="O27" i="1"/>
  <c r="N27" i="1"/>
  <c r="M27" i="1"/>
  <c r="L27" i="1"/>
  <c r="K27" i="1"/>
  <c r="J27" i="1"/>
  <c r="I27" i="1"/>
  <c r="H27" i="1"/>
  <c r="G27" i="1"/>
  <c r="E27" i="1"/>
  <c r="F26" i="1"/>
  <c r="F24" i="1" s="1"/>
  <c r="F25" i="1"/>
  <c r="E25" i="1"/>
  <c r="R24" i="1"/>
  <c r="Q24" i="1"/>
  <c r="P24" i="1"/>
  <c r="O24" i="1"/>
  <c r="N24" i="1"/>
  <c r="M24" i="1"/>
  <c r="L24" i="1"/>
  <c r="K24" i="1"/>
  <c r="J24" i="1"/>
  <c r="I24" i="1"/>
  <c r="H24" i="1"/>
  <c r="G24" i="1"/>
  <c r="E24" i="1"/>
  <c r="F23" i="1"/>
  <c r="E23" i="1"/>
  <c r="T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J21" i="1"/>
  <c r="F21" i="1"/>
  <c r="E21" i="1"/>
  <c r="E103" i="1" s="1"/>
  <c r="J20" i="1"/>
  <c r="F20" i="1" s="1"/>
  <c r="F19" i="1" s="1"/>
  <c r="E20" i="1"/>
  <c r="E19" i="1" s="1"/>
  <c r="E94" i="1" s="1"/>
  <c r="T19" i="1"/>
  <c r="R19" i="1"/>
  <c r="Q19" i="1"/>
  <c r="P19" i="1"/>
  <c r="O19" i="1"/>
  <c r="N19" i="1"/>
  <c r="M19" i="1"/>
  <c r="L19" i="1"/>
  <c r="K19" i="1"/>
  <c r="J19" i="1"/>
  <c r="I19" i="1"/>
  <c r="H19" i="1"/>
  <c r="G19" i="1"/>
  <c r="F17" i="1"/>
  <c r="F16" i="1"/>
  <c r="F15" i="1"/>
  <c r="F14" i="1"/>
  <c r="F13" i="1"/>
  <c r="F12" i="1"/>
  <c r="F11" i="1" s="1"/>
  <c r="U31" i="1" l="1"/>
  <c r="W31" i="1" s="1"/>
  <c r="F30" i="1"/>
  <c r="I71" i="1"/>
  <c r="M71" i="1"/>
  <c r="Q71" i="1"/>
  <c r="H30" i="1"/>
  <c r="U53" i="1"/>
  <c r="F57" i="1"/>
  <c r="U57" i="1" s="1"/>
  <c r="F87" i="1"/>
  <c r="U87" i="1" s="1"/>
  <c r="U47" i="1"/>
  <c r="F76" i="1"/>
  <c r="F92" i="1"/>
  <c r="N30" i="1"/>
  <c r="U92" i="1" l="1"/>
  <c r="F71" i="1"/>
  <c r="U71" i="1" s="1"/>
  <c r="U76" i="1"/>
  <c r="F18" i="1" l="1"/>
  <c r="F94" i="1" s="1"/>
</calcChain>
</file>

<file path=xl/sharedStrings.xml><?xml version="1.0" encoding="utf-8"?>
<sst xmlns="http://schemas.openxmlformats.org/spreadsheetml/2006/main" count="169" uniqueCount="134">
  <si>
    <t>Расшифровка изменений показателей бюджетной сметы на 2023 год</t>
  </si>
  <si>
    <t xml:space="preserve">Наименование распорядителя бюджетных средств </t>
  </si>
  <si>
    <t>УПРАВЛЕНИЕ ОБРАЗОВАНИЯ АДМИНИСТРАЦИИ ГОРОДА ШАХТЁРСКА</t>
  </si>
  <si>
    <t>!!! Энергоносители используем не более фактических натуральных показателей аналогичного бюджетного периода (2022 года)</t>
  </si>
  <si>
    <t>Наименование получателя бюджетных средств</t>
  </si>
  <si>
    <t>МУНИЦИПАЛЬНОЕ БЮДЖЕТНОЕ ДОШКОЛЬНОЕ ОБРАЗОВАТЕЛЬНОЕ УЧРЕЖДЕНИЕ "ШАХТЁРСКИЙ ЯСЛИ-САД №5"</t>
  </si>
  <si>
    <t xml:space="preserve">Код классификации расходов                                           0701 1400001010                                                                                     </t>
  </si>
  <si>
    <t>Расходы на содержание и обеспечение деятельности системы дошкольного образования</t>
  </si>
  <si>
    <t>руб.</t>
  </si>
  <si>
    <t>№ п/п</t>
  </si>
  <si>
    <t>Код вида расходов</t>
  </si>
  <si>
    <t>Код статьи (подстатьи)</t>
  </si>
  <si>
    <t xml:space="preserve">Наименование </t>
  </si>
  <si>
    <t>Лимиты бюджетных обязательств на июль-декабрь 2022 года</t>
  </si>
  <si>
    <t>2023 год</t>
  </si>
  <si>
    <t>I месяц</t>
  </si>
  <si>
    <t>II месяц</t>
  </si>
  <si>
    <t>III месяц</t>
  </si>
  <si>
    <t>IV месяц</t>
  </si>
  <si>
    <t>V месяц</t>
  </si>
  <si>
    <t>VI месяц</t>
  </si>
  <si>
    <t>VII месяц</t>
  </si>
  <si>
    <t>VIII месяц</t>
  </si>
  <si>
    <t>IX месяц</t>
  </si>
  <si>
    <t>X месяц</t>
  </si>
  <si>
    <t>XI месяц</t>
  </si>
  <si>
    <t>XII месяц</t>
  </si>
  <si>
    <t>Исполнено</t>
  </si>
  <si>
    <t>111</t>
  </si>
  <si>
    <t>Х</t>
  </si>
  <si>
    <t>Фонд оплаты труда учреждений</t>
  </si>
  <si>
    <t>1.1</t>
  </si>
  <si>
    <t>211</t>
  </si>
  <si>
    <t>Заработная плата</t>
  </si>
  <si>
    <t>1.2</t>
  </si>
  <si>
    <t>266</t>
  </si>
  <si>
    <t>Социальные пособия и компенсации персоналу в денежной форме</t>
  </si>
  <si>
    <t>2</t>
  </si>
  <si>
    <t>112</t>
  </si>
  <si>
    <t>Иные выплаты персоналу учреждений, за исключением фонда оплаты труда</t>
  </si>
  <si>
    <t>2.1</t>
  </si>
  <si>
    <t>212</t>
  </si>
  <si>
    <t>Прочие выплаты (суточные)</t>
  </si>
  <si>
    <t>2.2</t>
  </si>
  <si>
    <t>226</t>
  </si>
  <si>
    <t>Прочие работы, услуги всего (проезд, багаж, проживание и прочее)</t>
  </si>
  <si>
    <t>119</t>
  </si>
  <si>
    <t>213</t>
  </si>
  <si>
    <t>Начисления на выплаты по оплате труда</t>
  </si>
  <si>
    <t>3</t>
  </si>
  <si>
    <t>244</t>
  </si>
  <si>
    <t>Прочая закупка товаров, работ и услуг, в том числе:</t>
  </si>
  <si>
    <t>3.1</t>
  </si>
  <si>
    <t>221</t>
  </si>
  <si>
    <t>Услуги связи всего, в том числе:</t>
  </si>
  <si>
    <t>Телефонная стационарная связь</t>
  </si>
  <si>
    <t>Интернет</t>
  </si>
  <si>
    <t>3.2</t>
  </si>
  <si>
    <t>222</t>
  </si>
  <si>
    <t>Транспортные услуги всего, в том числе:</t>
  </si>
  <si>
    <t>Плата за перевозку грузов по соответствующим договорам (твердое топливо)</t>
  </si>
  <si>
    <t>3.3</t>
  </si>
  <si>
    <t>223</t>
  </si>
  <si>
    <t>Коммунальные услуги всего, в том числе:</t>
  </si>
  <si>
    <t>Оплата водоснабжения и водоотведения</t>
  </si>
  <si>
    <t>Вывоз жидких бытовых отходов</t>
  </si>
  <si>
    <t>3.4</t>
  </si>
  <si>
    <t>224</t>
  </si>
  <si>
    <t>Арендная плата за пользование имуществом, в том числе:</t>
  </si>
  <si>
    <t>Оплата электрической энергии</t>
  </si>
  <si>
    <t>225</t>
  </si>
  <si>
    <t>Работы, услуги по содержанию имущества всего, в том числе:</t>
  </si>
  <si>
    <t>Вывоз ТБО (твердых бытовых отходов)</t>
  </si>
  <si>
    <t>Дезинфекция, дезинсекция, дератизация</t>
  </si>
  <si>
    <t>ТО приборов учета</t>
  </si>
  <si>
    <t>Заправка и восстановление картриджей</t>
  </si>
  <si>
    <t>Промывка и гидравлическое испытание системы отопления</t>
  </si>
  <si>
    <t xml:space="preserve">Проверка сопротивления изоляции и заземления электрооборудования </t>
  </si>
  <si>
    <t>Противопожарные мероприятия, в том числе:</t>
  </si>
  <si>
    <t>Перезарядка огнетушителей</t>
  </si>
  <si>
    <t>Диагностика огнетушителей</t>
  </si>
  <si>
    <t>Другие аналогичные расходы, в том числе:</t>
  </si>
  <si>
    <t>3.5</t>
  </si>
  <si>
    <t>Прочие работы, услуги всего, в том числе:</t>
  </si>
  <si>
    <t>Расчетно-кассовое обслуживание</t>
  </si>
  <si>
    <t>Услуги вневедомственной (в том числе пожарной) охраны</t>
  </si>
  <si>
    <t>Установка, наладка и эксплуатациия охранной, пожарной сигнализации</t>
  </si>
  <si>
    <t>Медицинские услуги (в том числе медосмотр работников)</t>
  </si>
  <si>
    <t>Профессиональная переподготовка "Организация и управление закупочной деятельностью в рамках Закона от 05.04.2013 №44-ФЗ и Закона от 18.07.2011 №223-ФЗ"</t>
  </si>
  <si>
    <t>3.6</t>
  </si>
  <si>
    <t>310</t>
  </si>
  <si>
    <t>Увеличение стоимости основных средств всего, в том числе:</t>
  </si>
  <si>
    <t>Погашение неисполненных бюджетных и денежных обязательств 2022 года (МФУ)</t>
  </si>
  <si>
    <t>Приобретение водонагревателя электрического 100 л</t>
  </si>
  <si>
    <t>Приобретение медицинского оборудования и инструментов</t>
  </si>
  <si>
    <t>Счетчик Энергомер</t>
  </si>
  <si>
    <t>Прочие основные средства, в том числе:</t>
  </si>
  <si>
    <t>3.7</t>
  </si>
  <si>
    <t>340</t>
  </si>
  <si>
    <t>Увеличение стоимости материальных запасов всего, в том числе:</t>
  </si>
  <si>
    <t>342</t>
  </si>
  <si>
    <t>Увеличение стоимости продутов питания</t>
  </si>
  <si>
    <t>343</t>
  </si>
  <si>
    <t>Увеличение стоимости горюче-смазочных материалов:</t>
  </si>
  <si>
    <t>Уголь</t>
  </si>
  <si>
    <t>344</t>
  </si>
  <si>
    <t>Увеличение стоимости строительных материалов</t>
  </si>
  <si>
    <t>346</t>
  </si>
  <si>
    <t>Увеличение стоимости прочих материальных запасов:</t>
  </si>
  <si>
    <t>Приобретение канцелярских товаров, в том числе:</t>
  </si>
  <si>
    <t>Приобретение бумаги</t>
  </si>
  <si>
    <t>Приобретение строительных, селикатных, лесных, санитарно-технических,  электротехнических материалов, металлоизделий, предметов бытовой химии, в том числе:</t>
  </si>
  <si>
    <t>Строительные материалы (цемент, шпатлевка, известь негашеная)</t>
  </si>
  <si>
    <t>4</t>
  </si>
  <si>
    <t>247</t>
  </si>
  <si>
    <t>Закупка энергетических ресурсов, в том числе:</t>
  </si>
  <si>
    <t>4.1</t>
  </si>
  <si>
    <t>Оплата теплоснабжения</t>
  </si>
  <si>
    <t>Оплата природного газа</t>
  </si>
  <si>
    <t>5</t>
  </si>
  <si>
    <t>853</t>
  </si>
  <si>
    <t>292</t>
  </si>
  <si>
    <t>Уплата иных платежей, в том числе:</t>
  </si>
  <si>
    <t>Штрафы за нарушение законодательства о налогах и сборах, законодательства о страховых взносах</t>
  </si>
  <si>
    <t xml:space="preserve">Итого </t>
  </si>
  <si>
    <t>Код классификации расходов                                           0701 140005Т070</t>
  </si>
  <si>
    <t>Расходы на обеспечение охраной, в том числе вооруженной, образовательных организаций</t>
  </si>
  <si>
    <t>1</t>
  </si>
  <si>
    <t>Услуги вневедомственной охраны</t>
  </si>
  <si>
    <t>Руководитель 
(иное уполномоченное лицо)</t>
  </si>
  <si>
    <t>С.А. Суходольская</t>
  </si>
  <si>
    <t>(подпись)                           (инициалы и фамилия)</t>
  </si>
  <si>
    <t>Главный бухгалтер 
(иное уполномоченное лицо)</t>
  </si>
  <si>
    <t>О.В. Кондерал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</si>
</sst>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87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vertical="center"/>
    </xf>
    <xf numFmtId="0" fontId="1" fillId="0" borderId="1" xfId="1" applyFont="1" applyFill="1" applyBorder="1" applyAlignment="1">
      <alignment vertical="top"/>
    </xf>
    <xf numFmtId="0" fontId="1" fillId="0" borderId="1" xfId="1" applyFont="1" applyFill="1" applyBorder="1" applyAlignment="1">
      <alignment horizontal="right" vertical="top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/>
    <xf numFmtId="0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4" fontId="1" fillId="0" borderId="4" xfId="0" applyNumberFormat="1" applyFont="1" applyFill="1" applyBorder="1" applyAlignment="1">
      <alignment horizontal="right" vertical="center" wrapText="1"/>
    </xf>
    <xf numFmtId="4" fontId="1" fillId="0" borderId="4" xfId="0" applyNumberFormat="1" applyFont="1" applyFill="1" applyBorder="1" applyAlignment="1">
      <alignment horizontal="right" vertical="center"/>
    </xf>
    <xf numFmtId="0" fontId="5" fillId="0" borderId="0" xfId="0" applyFont="1" applyFill="1"/>
    <xf numFmtId="0" fontId="6" fillId="0" borderId="0" xfId="0" applyFont="1" applyFill="1"/>
    <xf numFmtId="0" fontId="2" fillId="0" borderId="4" xfId="0" applyFont="1" applyFill="1" applyBorder="1" applyAlignment="1">
      <alignment horizontal="left" vertical="center" wrapText="1"/>
    </xf>
    <xf numFmtId="4" fontId="2" fillId="0" borderId="4" xfId="0" applyNumberFormat="1" applyFont="1" applyFill="1" applyBorder="1" applyAlignment="1">
      <alignment horizontal="right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horizontal="right" vertical="center"/>
    </xf>
    <xf numFmtId="49" fontId="1" fillId="0" borderId="6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/>
    <xf numFmtId="49" fontId="1" fillId="0" borderId="7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horizontal="right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/>
    <xf numFmtId="4" fontId="1" fillId="0" borderId="4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4" fontId="5" fillId="0" borderId="0" xfId="0" applyNumberFormat="1" applyFont="1" applyFill="1"/>
    <xf numFmtId="0" fontId="5" fillId="0" borderId="4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4" fontId="1" fillId="0" borderId="4" xfId="0" applyNumberFormat="1" applyFont="1" applyFill="1" applyBorder="1" applyAlignment="1">
      <alignment horizontal="left" wrapText="1"/>
    </xf>
    <xf numFmtId="4" fontId="7" fillId="0" borderId="4" xfId="0" applyNumberFormat="1" applyFont="1" applyFill="1" applyBorder="1" applyAlignment="1">
      <alignment horizontal="left" wrapText="1"/>
    </xf>
    <xf numFmtId="4" fontId="7" fillId="0" borderId="4" xfId="0" applyNumberFormat="1" applyFont="1" applyFill="1" applyBorder="1" applyAlignment="1">
      <alignment horizontal="right" vertical="center"/>
    </xf>
    <xf numFmtId="4" fontId="7" fillId="0" borderId="4" xfId="0" applyNumberFormat="1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horizontal="left" vertical="center" wrapText="1"/>
    </xf>
    <xf numFmtId="2" fontId="8" fillId="0" borderId="4" xfId="0" applyNumberFormat="1" applyFont="1" applyFill="1" applyBorder="1"/>
    <xf numFmtId="1" fontId="1" fillId="0" borderId="4" xfId="0" applyNumberFormat="1" applyFont="1" applyFill="1" applyBorder="1" applyAlignment="1">
      <alignment horizontal="left" vertical="center" wrapText="1"/>
    </xf>
    <xf numFmtId="1" fontId="7" fillId="0" borderId="4" xfId="0" applyNumberFormat="1" applyFont="1" applyFill="1" applyBorder="1" applyAlignment="1">
      <alignment horizontal="left" vertical="center" wrapText="1"/>
    </xf>
    <xf numFmtId="4" fontId="7" fillId="0" borderId="4" xfId="0" applyNumberFormat="1" applyFont="1" applyFill="1" applyBorder="1" applyAlignment="1">
      <alignment horizontal="right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wrapText="1"/>
    </xf>
    <xf numFmtId="0" fontId="10" fillId="0" borderId="4" xfId="0" applyFont="1" applyFill="1" applyBorder="1" applyAlignment="1">
      <alignment vertical="center" wrapText="1"/>
    </xf>
    <xf numFmtId="2" fontId="9" fillId="0" borderId="4" xfId="0" applyNumberFormat="1" applyFont="1" applyFill="1" applyBorder="1"/>
    <xf numFmtId="0" fontId="10" fillId="0" borderId="4" xfId="0" applyFont="1" applyFill="1" applyBorder="1" applyAlignment="1">
      <alignment wrapText="1"/>
    </xf>
    <xf numFmtId="4" fontId="10" fillId="0" borderId="4" xfId="0" applyNumberFormat="1" applyFont="1" applyFill="1" applyBorder="1" applyAlignment="1">
      <alignment wrapText="1"/>
    </xf>
    <xf numFmtId="49" fontId="1" fillId="0" borderId="4" xfId="0" applyNumberFormat="1" applyFont="1" applyFill="1" applyBorder="1" applyAlignment="1">
      <alignment vertical="center" wrapText="1"/>
    </xf>
    <xf numFmtId="4" fontId="2" fillId="0" borderId="4" xfId="0" applyNumberFormat="1" applyFont="1" applyFill="1" applyBorder="1" applyAlignment="1">
      <alignment horizontal="left" vertical="center" wrapText="1"/>
    </xf>
    <xf numFmtId="0" fontId="11" fillId="0" borderId="0" xfId="0" applyFont="1" applyFill="1"/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horizontal="right" vertical="center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4" fontId="12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left" vertical="center"/>
    </xf>
    <xf numFmtId="4" fontId="1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2"/>
  <sheetViews>
    <sheetView tabSelected="1" view="pageBreakPreview" zoomScale="70" zoomScaleNormal="70" zoomScaleSheetLayoutView="70" workbookViewId="0">
      <pane xSplit="5" ySplit="9" topLeftCell="F71" activePane="bottomRight" state="frozen"/>
      <selection pane="topRight" activeCell="F1" sqref="F1"/>
      <selection pane="bottomLeft" activeCell="A10" sqref="A10"/>
      <selection pane="bottomRight" activeCell="F94" sqref="F94"/>
    </sheetView>
  </sheetViews>
  <sheetFormatPr defaultRowHeight="15.75" x14ac:dyDescent="0.25"/>
  <cols>
    <col min="1" max="1" width="5.5703125" style="85" customWidth="1"/>
    <col min="2" max="2" width="11" style="85" customWidth="1"/>
    <col min="3" max="3" width="13.85546875" style="85" customWidth="1"/>
    <col min="4" max="4" width="47.140625" style="85" customWidth="1"/>
    <col min="5" max="5" width="47.140625" style="85" hidden="1" customWidth="1"/>
    <col min="6" max="6" width="73.5703125" style="85" customWidth="1"/>
    <col min="7" max="17" width="24.28515625" style="2" customWidth="1"/>
    <col min="18" max="18" width="17.28515625" style="2" customWidth="1"/>
    <col min="19" max="19" width="9.140625" style="2"/>
    <col min="20" max="20" width="12" style="2" customWidth="1"/>
    <col min="21" max="21" width="11.7109375" style="2" bestFit="1" customWidth="1"/>
    <col min="22" max="22" width="8.5703125" style="2" bestFit="1" customWidth="1"/>
    <col min="23" max="16384" width="9.140625" style="2"/>
  </cols>
  <sheetData>
    <row r="1" spans="1:20" x14ac:dyDescent="0.25">
      <c r="A1" s="1"/>
      <c r="B1" s="1"/>
      <c r="C1" s="1"/>
      <c r="D1" s="1"/>
      <c r="E1" s="1"/>
      <c r="F1" s="1"/>
    </row>
    <row r="2" spans="1:20" ht="22.5" customHeight="1" x14ac:dyDescent="0.25">
      <c r="A2" s="3" t="s">
        <v>0</v>
      </c>
      <c r="B2" s="3"/>
      <c r="C2" s="3"/>
      <c r="D2" s="3"/>
      <c r="E2" s="3"/>
      <c r="F2" s="3"/>
    </row>
    <row r="3" spans="1:20" ht="22.5" customHeight="1" x14ac:dyDescent="0.25">
      <c r="A3" s="4"/>
      <c r="B3" s="4"/>
      <c r="C3" s="4"/>
      <c r="D3" s="4"/>
      <c r="E3" s="4"/>
      <c r="F3" s="5">
        <v>45655</v>
      </c>
    </row>
    <row r="4" spans="1:20" ht="33" customHeight="1" x14ac:dyDescent="0.25">
      <c r="A4" s="6" t="s">
        <v>1</v>
      </c>
      <c r="B4" s="6"/>
      <c r="C4" s="6"/>
      <c r="D4" s="6"/>
      <c r="E4" s="7" t="s">
        <v>2</v>
      </c>
      <c r="F4" s="7"/>
      <c r="G4" s="8" t="s">
        <v>3</v>
      </c>
      <c r="H4" s="8"/>
      <c r="I4" s="8"/>
      <c r="J4" s="8"/>
      <c r="K4" s="8"/>
      <c r="L4" s="8"/>
      <c r="M4" s="9"/>
      <c r="N4" s="9"/>
      <c r="O4" s="9"/>
      <c r="P4" s="9"/>
      <c r="Q4" s="9"/>
      <c r="R4" s="10"/>
    </row>
    <row r="5" spans="1:20" ht="50.25" customHeight="1" x14ac:dyDescent="0.25">
      <c r="A5" s="11" t="s">
        <v>4</v>
      </c>
      <c r="B5" s="11"/>
      <c r="C5" s="11"/>
      <c r="D5" s="11"/>
      <c r="E5" s="12" t="s">
        <v>5</v>
      </c>
      <c r="F5" s="12"/>
      <c r="G5" s="8"/>
      <c r="H5" s="8"/>
      <c r="I5" s="8"/>
      <c r="J5" s="8"/>
      <c r="K5" s="8"/>
      <c r="L5" s="8"/>
      <c r="M5" s="9"/>
      <c r="N5" s="9"/>
      <c r="O5" s="9"/>
      <c r="P5" s="9"/>
      <c r="Q5" s="9"/>
      <c r="R5" s="10"/>
    </row>
    <row r="6" spans="1:20" ht="36" customHeight="1" x14ac:dyDescent="0.25">
      <c r="A6" s="13" t="s">
        <v>6</v>
      </c>
      <c r="B6" s="14"/>
      <c r="C6" s="14"/>
      <c r="D6" s="14"/>
      <c r="E6" s="15" t="s">
        <v>7</v>
      </c>
      <c r="F6" s="15"/>
      <c r="G6" s="8"/>
      <c r="H6" s="8"/>
      <c r="I6" s="8"/>
      <c r="J6" s="8"/>
      <c r="K6" s="8"/>
      <c r="L6" s="8"/>
      <c r="M6" s="9"/>
      <c r="N6" s="9"/>
      <c r="O6" s="9"/>
      <c r="P6" s="9"/>
      <c r="Q6" s="9"/>
    </row>
    <row r="7" spans="1:20" ht="15.75" customHeight="1" x14ac:dyDescent="0.25">
      <c r="A7" s="16"/>
      <c r="B7" s="16"/>
      <c r="C7" s="16"/>
      <c r="D7" s="11"/>
      <c r="E7" s="13"/>
      <c r="F7" s="13"/>
    </row>
    <row r="8" spans="1:20" x14ac:dyDescent="0.25">
      <c r="A8" s="17"/>
      <c r="B8" s="17"/>
      <c r="C8" s="17"/>
      <c r="D8" s="18"/>
      <c r="E8" s="18"/>
      <c r="F8" s="19" t="s">
        <v>8</v>
      </c>
    </row>
    <row r="9" spans="1:20" ht="68.25" customHeight="1" x14ac:dyDescent="0.25">
      <c r="A9" s="20" t="s">
        <v>9</v>
      </c>
      <c r="B9" s="20" t="s">
        <v>10</v>
      </c>
      <c r="C9" s="20" t="s">
        <v>11</v>
      </c>
      <c r="D9" s="20" t="s">
        <v>12</v>
      </c>
      <c r="E9" s="20" t="s">
        <v>13</v>
      </c>
      <c r="F9" s="20" t="s">
        <v>14</v>
      </c>
      <c r="G9" s="21" t="s">
        <v>15</v>
      </c>
      <c r="H9" s="21" t="s">
        <v>16</v>
      </c>
      <c r="I9" s="21" t="s">
        <v>17</v>
      </c>
      <c r="J9" s="21" t="s">
        <v>18</v>
      </c>
      <c r="K9" s="21" t="s">
        <v>19</v>
      </c>
      <c r="L9" s="21" t="s">
        <v>20</v>
      </c>
      <c r="M9" s="21" t="s">
        <v>21</v>
      </c>
      <c r="N9" s="21" t="s">
        <v>22</v>
      </c>
      <c r="O9" s="21" t="s">
        <v>23</v>
      </c>
      <c r="P9" s="21" t="s">
        <v>24</v>
      </c>
      <c r="Q9" s="21" t="s">
        <v>25</v>
      </c>
      <c r="R9" s="21" t="s">
        <v>26</v>
      </c>
      <c r="T9" s="2" t="s">
        <v>27</v>
      </c>
    </row>
    <row r="10" spans="1:20" s="23" customFormat="1" ht="16.5" customHeight="1" x14ac:dyDescent="0.25">
      <c r="A10" s="22">
        <v>1</v>
      </c>
      <c r="B10" s="22">
        <v>2</v>
      </c>
      <c r="C10" s="22">
        <v>3</v>
      </c>
      <c r="D10" s="22">
        <v>4</v>
      </c>
      <c r="E10" s="22">
        <v>5</v>
      </c>
      <c r="F10" s="22">
        <v>5</v>
      </c>
    </row>
    <row r="11" spans="1:20" s="23" customFormat="1" ht="16.5" customHeight="1" x14ac:dyDescent="0.25">
      <c r="A11" s="24">
        <v>1</v>
      </c>
      <c r="B11" s="25" t="s">
        <v>28</v>
      </c>
      <c r="C11" s="25" t="s">
        <v>29</v>
      </c>
      <c r="D11" s="26" t="s">
        <v>30</v>
      </c>
      <c r="E11" s="22"/>
      <c r="F11" s="27">
        <f>F12+F13</f>
        <v>10915541.659999998</v>
      </c>
    </row>
    <row r="12" spans="1:20" s="33" customFormat="1" ht="24" customHeight="1" x14ac:dyDescent="0.25">
      <c r="A12" s="28" t="s">
        <v>31</v>
      </c>
      <c r="B12" s="28" t="s">
        <v>28</v>
      </c>
      <c r="C12" s="28" t="s">
        <v>32</v>
      </c>
      <c r="D12" s="29" t="s">
        <v>33</v>
      </c>
      <c r="E12" s="30">
        <v>4862850</v>
      </c>
      <c r="F12" s="31">
        <f>G12+H12+I12+J12+K12+L12+M12+N12+O12+P12+Q12+R12</f>
        <v>10884392.039999999</v>
      </c>
      <c r="G12" s="32"/>
      <c r="H12" s="32"/>
      <c r="I12" s="32">
        <v>10884392.039999999</v>
      </c>
      <c r="J12" s="32"/>
      <c r="K12" s="32"/>
      <c r="L12" s="32"/>
      <c r="M12" s="32"/>
      <c r="N12" s="32"/>
      <c r="O12" s="32"/>
      <c r="P12" s="32"/>
      <c r="Q12" s="32"/>
      <c r="R12" s="32"/>
    </row>
    <row r="13" spans="1:20" s="33" customFormat="1" ht="31.5" x14ac:dyDescent="0.25">
      <c r="A13" s="28" t="s">
        <v>34</v>
      </c>
      <c r="B13" s="28" t="s">
        <v>28</v>
      </c>
      <c r="C13" s="28" t="s">
        <v>35</v>
      </c>
      <c r="D13" s="29" t="s">
        <v>36</v>
      </c>
      <c r="E13" s="30"/>
      <c r="F13" s="31">
        <f>G13+H13+I13+J13+K13+L13+M13+N13+O13+P13+Q13+R13</f>
        <v>31149.62</v>
      </c>
      <c r="G13" s="32"/>
      <c r="H13" s="32"/>
      <c r="I13" s="32">
        <v>31149.62</v>
      </c>
      <c r="J13" s="32"/>
      <c r="K13" s="32"/>
      <c r="L13" s="32"/>
      <c r="M13" s="32"/>
      <c r="N13" s="32"/>
      <c r="O13" s="32"/>
      <c r="P13" s="32"/>
      <c r="Q13" s="32"/>
      <c r="R13" s="32"/>
    </row>
    <row r="14" spans="1:20" s="33" customFormat="1" ht="31.5" hidden="1" x14ac:dyDescent="0.25">
      <c r="A14" s="25" t="s">
        <v>37</v>
      </c>
      <c r="B14" s="25" t="s">
        <v>38</v>
      </c>
      <c r="C14" s="25" t="s">
        <v>29</v>
      </c>
      <c r="D14" s="34" t="s">
        <v>39</v>
      </c>
      <c r="E14" s="30"/>
      <c r="F14" s="35">
        <f>F16+F15</f>
        <v>0</v>
      </c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</row>
    <row r="15" spans="1:20" s="33" customFormat="1" ht="24" hidden="1" customHeight="1" x14ac:dyDescent="0.25">
      <c r="A15" s="28" t="s">
        <v>40</v>
      </c>
      <c r="B15" s="28" t="s">
        <v>38</v>
      </c>
      <c r="C15" s="28" t="s">
        <v>41</v>
      </c>
      <c r="D15" s="29" t="s">
        <v>42</v>
      </c>
      <c r="E15" s="30"/>
      <c r="F15" s="31">
        <f>G15+H15+I15+J15+K15+L15+M15+N15+O15+P15+Q15+R15</f>
        <v>0</v>
      </c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</row>
    <row r="16" spans="1:20" s="33" customFormat="1" ht="31.5" hidden="1" x14ac:dyDescent="0.25">
      <c r="A16" s="28" t="s">
        <v>43</v>
      </c>
      <c r="B16" s="28" t="s">
        <v>38</v>
      </c>
      <c r="C16" s="28" t="s">
        <v>44</v>
      </c>
      <c r="D16" s="29" t="s">
        <v>45</v>
      </c>
      <c r="E16" s="30"/>
      <c r="F16" s="31">
        <f>G16+H16+I16+J16+K16+L16+M16+N16+O16+P16+Q16+R16</f>
        <v>0</v>
      </c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</row>
    <row r="17" spans="1:23" s="33" customFormat="1" ht="24" customHeight="1" x14ac:dyDescent="0.25">
      <c r="A17" s="25" t="s">
        <v>37</v>
      </c>
      <c r="B17" s="25" t="s">
        <v>46</v>
      </c>
      <c r="C17" s="25" t="s">
        <v>47</v>
      </c>
      <c r="D17" s="34" t="s">
        <v>48</v>
      </c>
      <c r="E17" s="30">
        <v>1351598</v>
      </c>
      <c r="F17" s="35">
        <f>G17+H17+I17+J17+K17+L17+M17+N17+O17+P17+Q17+R17</f>
        <v>3279262.79</v>
      </c>
      <c r="G17" s="32">
        <v>3279262.79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</row>
    <row r="18" spans="1:23" s="33" customFormat="1" ht="31.5" x14ac:dyDescent="0.25">
      <c r="A18" s="36" t="s">
        <v>49</v>
      </c>
      <c r="B18" s="36" t="s">
        <v>50</v>
      </c>
      <c r="C18" s="36" t="s">
        <v>29</v>
      </c>
      <c r="D18" s="34" t="s">
        <v>51</v>
      </c>
      <c r="E18" s="30"/>
      <c r="F18" s="35">
        <f>F19+F22+F24+F27+F30+F51+F57+F71</f>
        <v>2307605.06</v>
      </c>
    </row>
    <row r="19" spans="1:23" s="33" customFormat="1" ht="24" customHeight="1" x14ac:dyDescent="0.25">
      <c r="A19" s="37" t="s">
        <v>52</v>
      </c>
      <c r="B19" s="37" t="s">
        <v>50</v>
      </c>
      <c r="C19" s="37" t="s">
        <v>53</v>
      </c>
      <c r="D19" s="38" t="s">
        <v>54</v>
      </c>
      <c r="E19" s="39">
        <f>E20+E21</f>
        <v>4510</v>
      </c>
      <c r="F19" s="39">
        <f>F20+F21</f>
        <v>8470</v>
      </c>
      <c r="G19" s="39">
        <f>G20+G21</f>
        <v>660</v>
      </c>
      <c r="H19" s="39">
        <f t="shared" ref="H19:R19" si="0">H20+H21</f>
        <v>660</v>
      </c>
      <c r="I19" s="39">
        <f t="shared" si="0"/>
        <v>660</v>
      </c>
      <c r="J19" s="39">
        <f t="shared" si="0"/>
        <v>1210</v>
      </c>
      <c r="K19" s="39">
        <f t="shared" si="0"/>
        <v>660</v>
      </c>
      <c r="L19" s="39">
        <f t="shared" si="0"/>
        <v>660</v>
      </c>
      <c r="M19" s="39">
        <f t="shared" si="0"/>
        <v>660</v>
      </c>
      <c r="N19" s="39">
        <f t="shared" si="0"/>
        <v>660</v>
      </c>
      <c r="O19" s="39">
        <f t="shared" si="0"/>
        <v>660</v>
      </c>
      <c r="P19" s="39">
        <f t="shared" si="0"/>
        <v>1980</v>
      </c>
      <c r="Q19" s="39">
        <f t="shared" si="0"/>
        <v>0</v>
      </c>
      <c r="R19" s="39">
        <f t="shared" si="0"/>
        <v>0</v>
      </c>
      <c r="T19" s="39">
        <f t="shared" ref="T19" si="1">T20+T21</f>
        <v>0</v>
      </c>
    </row>
    <row r="20" spans="1:23" s="32" customFormat="1" ht="24" customHeight="1" x14ac:dyDescent="0.2">
      <c r="A20" s="40"/>
      <c r="B20" s="40"/>
      <c r="C20" s="40"/>
      <c r="D20" s="29" t="s">
        <v>55</v>
      </c>
      <c r="E20" s="30">
        <f>G20+H20+I20+J20+K20+L20</f>
        <v>1640</v>
      </c>
      <c r="F20" s="31">
        <f>G20+H20+I20+J20+K20+L20+M20+N20+O20+P20+Q20+R20</f>
        <v>3080</v>
      </c>
      <c r="G20" s="41">
        <v>240</v>
      </c>
      <c r="H20" s="41">
        <v>240</v>
      </c>
      <c r="I20" s="41">
        <v>240</v>
      </c>
      <c r="J20" s="41">
        <f>240+200</f>
        <v>440</v>
      </c>
      <c r="K20" s="41">
        <v>240</v>
      </c>
      <c r="L20" s="41">
        <v>240</v>
      </c>
      <c r="M20" s="41">
        <v>240</v>
      </c>
      <c r="N20" s="41">
        <v>240</v>
      </c>
      <c r="O20" s="41">
        <v>240</v>
      </c>
      <c r="P20" s="41">
        <v>720</v>
      </c>
      <c r="Q20" s="41"/>
      <c r="R20" s="41"/>
    </row>
    <row r="21" spans="1:23" s="32" customFormat="1" ht="24" customHeight="1" x14ac:dyDescent="0.2">
      <c r="A21" s="42"/>
      <c r="B21" s="42"/>
      <c r="C21" s="42"/>
      <c r="D21" s="43" t="s">
        <v>56</v>
      </c>
      <c r="E21" s="30">
        <f>G21+H21+I21+J21+K21+L21</f>
        <v>2870</v>
      </c>
      <c r="F21" s="31">
        <f>G21+H21+I21+J21+K21+L21+M21+N21+O21+P21+Q21+R21</f>
        <v>5390</v>
      </c>
      <c r="G21" s="41">
        <v>420</v>
      </c>
      <c r="H21" s="41">
        <v>420</v>
      </c>
      <c r="I21" s="41">
        <v>420</v>
      </c>
      <c r="J21" s="41">
        <f>420+350</f>
        <v>770</v>
      </c>
      <c r="K21" s="41">
        <v>420</v>
      </c>
      <c r="L21" s="41">
        <v>420</v>
      </c>
      <c r="M21" s="41">
        <v>420</v>
      </c>
      <c r="N21" s="41">
        <v>420</v>
      </c>
      <c r="O21" s="41">
        <v>420</v>
      </c>
      <c r="P21" s="41">
        <v>1260</v>
      </c>
      <c r="Q21" s="41"/>
      <c r="R21" s="41"/>
    </row>
    <row r="22" spans="1:23" s="32" customFormat="1" ht="21.75" customHeight="1" x14ac:dyDescent="0.2">
      <c r="A22" s="37" t="s">
        <v>57</v>
      </c>
      <c r="B22" s="37" t="s">
        <v>50</v>
      </c>
      <c r="C22" s="37" t="s">
        <v>58</v>
      </c>
      <c r="D22" s="38" t="s">
        <v>59</v>
      </c>
      <c r="E22" s="44">
        <f>E23</f>
        <v>0</v>
      </c>
      <c r="F22" s="39">
        <f>F23</f>
        <v>2414</v>
      </c>
      <c r="G22" s="39">
        <f t="shared" ref="G22:R22" si="2">G23</f>
        <v>0</v>
      </c>
      <c r="H22" s="39">
        <f t="shared" si="2"/>
        <v>0</v>
      </c>
      <c r="I22" s="39">
        <f t="shared" si="2"/>
        <v>0</v>
      </c>
      <c r="J22" s="39">
        <f t="shared" si="2"/>
        <v>0</v>
      </c>
      <c r="K22" s="39">
        <f t="shared" si="2"/>
        <v>0</v>
      </c>
      <c r="L22" s="39">
        <f t="shared" si="2"/>
        <v>0</v>
      </c>
      <c r="M22" s="39">
        <f t="shared" si="2"/>
        <v>0</v>
      </c>
      <c r="N22" s="39">
        <f t="shared" si="2"/>
        <v>0</v>
      </c>
      <c r="O22" s="39">
        <f t="shared" si="2"/>
        <v>0</v>
      </c>
      <c r="P22" s="39">
        <f t="shared" si="2"/>
        <v>2414</v>
      </c>
      <c r="Q22" s="39">
        <f t="shared" si="2"/>
        <v>0</v>
      </c>
      <c r="R22" s="39">
        <f t="shared" si="2"/>
        <v>0</v>
      </c>
      <c r="T22" s="39">
        <f t="shared" ref="T22" si="3">T23</f>
        <v>0</v>
      </c>
    </row>
    <row r="23" spans="1:23" s="32" customFormat="1" ht="47.25" x14ac:dyDescent="0.2">
      <c r="A23" s="42"/>
      <c r="B23" s="42"/>
      <c r="C23" s="42"/>
      <c r="D23" s="29" t="s">
        <v>60</v>
      </c>
      <c r="E23" s="30">
        <f>J23</f>
        <v>0</v>
      </c>
      <c r="F23" s="31">
        <f>G23+H23+I23+J23+K23+L23+M23+N23+O23+P23+Q23+R23</f>
        <v>2414</v>
      </c>
      <c r="G23" s="41"/>
      <c r="H23" s="41"/>
      <c r="I23" s="41"/>
      <c r="J23" s="41"/>
      <c r="K23" s="41"/>
      <c r="L23" s="41"/>
      <c r="M23" s="41"/>
      <c r="N23" s="41"/>
      <c r="O23" s="41"/>
      <c r="P23" s="41">
        <v>2414</v>
      </c>
      <c r="Q23" s="41"/>
      <c r="R23" s="41"/>
    </row>
    <row r="24" spans="1:23" s="32" customFormat="1" ht="22.5" customHeight="1" x14ac:dyDescent="0.2">
      <c r="A24" s="45" t="s">
        <v>61</v>
      </c>
      <c r="B24" s="37" t="s">
        <v>50</v>
      </c>
      <c r="C24" s="37" t="s">
        <v>62</v>
      </c>
      <c r="D24" s="38" t="s">
        <v>63</v>
      </c>
      <c r="E24" s="39" t="e">
        <f>#REF!+E25+#REF!</f>
        <v>#REF!</v>
      </c>
      <c r="F24" s="39">
        <f>F25+F26</f>
        <v>19203.89</v>
      </c>
      <c r="G24" s="39">
        <f>G25+G26</f>
        <v>19203.89</v>
      </c>
      <c r="H24" s="39">
        <f t="shared" ref="H24:R24" si="4">H25+H26</f>
        <v>0</v>
      </c>
      <c r="I24" s="39">
        <f t="shared" si="4"/>
        <v>0</v>
      </c>
      <c r="J24" s="39">
        <f t="shared" si="4"/>
        <v>0</v>
      </c>
      <c r="K24" s="39">
        <f t="shared" si="4"/>
        <v>0</v>
      </c>
      <c r="L24" s="39">
        <f t="shared" si="4"/>
        <v>0</v>
      </c>
      <c r="M24" s="39">
        <f t="shared" si="4"/>
        <v>0</v>
      </c>
      <c r="N24" s="39">
        <f t="shared" si="4"/>
        <v>0</v>
      </c>
      <c r="O24" s="39">
        <f t="shared" si="4"/>
        <v>0</v>
      </c>
      <c r="P24" s="39">
        <f t="shared" si="4"/>
        <v>0</v>
      </c>
      <c r="Q24" s="39">
        <f t="shared" si="4"/>
        <v>0</v>
      </c>
      <c r="R24" s="39">
        <f t="shared" si="4"/>
        <v>0</v>
      </c>
    </row>
    <row r="25" spans="1:23" s="32" customFormat="1" ht="22.5" customHeight="1" x14ac:dyDescent="0.2">
      <c r="A25" s="45"/>
      <c r="B25" s="40"/>
      <c r="C25" s="40"/>
      <c r="D25" s="29" t="s">
        <v>64</v>
      </c>
      <c r="E25" s="30">
        <f t="shared" ref="E25" si="5">G25+H25+I25+J25+K25+L25</f>
        <v>19203.89</v>
      </c>
      <c r="F25" s="31">
        <f t="shared" ref="F25:F26" si="6">G25+H25+I25+J25+K25+L25+M25+N25+O25+P25+Q25+R25</f>
        <v>19203.89</v>
      </c>
      <c r="G25" s="46">
        <v>19203.89</v>
      </c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</row>
    <row r="26" spans="1:23" s="32" customFormat="1" ht="22.5" hidden="1" customHeight="1" x14ac:dyDescent="0.2">
      <c r="A26" s="45"/>
      <c r="B26" s="42"/>
      <c r="C26" s="42"/>
      <c r="D26" s="29" t="s">
        <v>65</v>
      </c>
      <c r="E26" s="47"/>
      <c r="F26" s="31">
        <f t="shared" si="6"/>
        <v>0</v>
      </c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</row>
    <row r="27" spans="1:23" s="32" customFormat="1" ht="31.5" hidden="1" x14ac:dyDescent="0.2">
      <c r="A27" s="45" t="s">
        <v>66</v>
      </c>
      <c r="B27" s="37" t="s">
        <v>50</v>
      </c>
      <c r="C27" s="37" t="s">
        <v>67</v>
      </c>
      <c r="D27" s="38" t="s">
        <v>68</v>
      </c>
      <c r="E27" s="39" t="e">
        <f>#REF!+E28+#REF!</f>
        <v>#REF!</v>
      </c>
      <c r="F27" s="39">
        <f>F28+F29</f>
        <v>0</v>
      </c>
      <c r="G27" s="39">
        <f>G28+G29</f>
        <v>0</v>
      </c>
      <c r="H27" s="39">
        <f t="shared" ref="H27:R27" si="7">H28+H29</f>
        <v>0</v>
      </c>
      <c r="I27" s="39">
        <f t="shared" si="7"/>
        <v>0</v>
      </c>
      <c r="J27" s="39">
        <f t="shared" si="7"/>
        <v>0</v>
      </c>
      <c r="K27" s="39">
        <f t="shared" si="7"/>
        <v>0</v>
      </c>
      <c r="L27" s="39">
        <f t="shared" si="7"/>
        <v>0</v>
      </c>
      <c r="M27" s="39">
        <f t="shared" si="7"/>
        <v>0</v>
      </c>
      <c r="N27" s="39">
        <f t="shared" si="7"/>
        <v>0</v>
      </c>
      <c r="O27" s="39">
        <f t="shared" si="7"/>
        <v>0</v>
      </c>
      <c r="P27" s="39">
        <f t="shared" si="7"/>
        <v>0</v>
      </c>
      <c r="Q27" s="39">
        <f t="shared" si="7"/>
        <v>0</v>
      </c>
      <c r="R27" s="39">
        <f t="shared" si="7"/>
        <v>0</v>
      </c>
    </row>
    <row r="28" spans="1:23" s="32" customFormat="1" ht="22.5" hidden="1" customHeight="1" x14ac:dyDescent="0.2">
      <c r="A28" s="45"/>
      <c r="B28" s="40"/>
      <c r="C28" s="40"/>
      <c r="D28" s="29" t="s">
        <v>64</v>
      </c>
      <c r="E28" s="30">
        <f t="shared" ref="E28" si="8">G28+H28+I28+J28+K28+L28</f>
        <v>0</v>
      </c>
      <c r="F28" s="31">
        <f t="shared" ref="F28:F29" si="9">G28+H28+I28+J28+K28+L28+M28+N28+O28+P28+Q28+R28</f>
        <v>0</v>
      </c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</row>
    <row r="29" spans="1:23" s="32" customFormat="1" ht="22.5" hidden="1" customHeight="1" x14ac:dyDescent="0.2">
      <c r="A29" s="45"/>
      <c r="B29" s="42"/>
      <c r="C29" s="42"/>
      <c r="D29" s="48" t="s">
        <v>69</v>
      </c>
      <c r="E29" s="47"/>
      <c r="F29" s="31">
        <f t="shared" si="9"/>
        <v>0</v>
      </c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</row>
    <row r="30" spans="1:23" s="32" customFormat="1" ht="31.5" x14ac:dyDescent="0.2">
      <c r="A30" s="37" t="s">
        <v>66</v>
      </c>
      <c r="B30" s="37" t="s">
        <v>50</v>
      </c>
      <c r="C30" s="37" t="s">
        <v>70</v>
      </c>
      <c r="D30" s="38" t="s">
        <v>71</v>
      </c>
      <c r="E30" s="39">
        <f>E31+E32+E34+E35</f>
        <v>35724.699999999997</v>
      </c>
      <c r="F30" s="39">
        <f>F31+F32+F33+F34+F35+F36+F38+F37+F39+F40+F41+F42+F43+F46</f>
        <v>59816.6</v>
      </c>
      <c r="G30" s="39">
        <f t="shared" ref="G30:R30" si="10">G31+G32+G33+G34+G35+G36+G38+G37+G39+G40+G41+G42+G43+G46</f>
        <v>2051.9</v>
      </c>
      <c r="H30" s="39">
        <f t="shared" si="10"/>
        <v>1247.56</v>
      </c>
      <c r="I30" s="39">
        <f t="shared" si="10"/>
        <v>2051.56</v>
      </c>
      <c r="J30" s="39">
        <f t="shared" si="10"/>
        <v>1651.56</v>
      </c>
      <c r="K30" s="39">
        <f t="shared" si="10"/>
        <v>41320.18</v>
      </c>
      <c r="L30" s="39">
        <f t="shared" si="10"/>
        <v>1247.56</v>
      </c>
      <c r="M30" s="39">
        <f t="shared" si="10"/>
        <v>1203.54</v>
      </c>
      <c r="N30" s="39">
        <f t="shared" si="10"/>
        <v>3288.06</v>
      </c>
      <c r="O30" s="39">
        <f t="shared" si="10"/>
        <v>2051.56</v>
      </c>
      <c r="P30" s="39">
        <f t="shared" si="10"/>
        <v>2051.56</v>
      </c>
      <c r="Q30" s="39">
        <f t="shared" si="10"/>
        <v>1651.56</v>
      </c>
      <c r="R30" s="39">
        <f t="shared" si="10"/>
        <v>0</v>
      </c>
      <c r="T30" s="39">
        <f>T31+T32+T33+T34+T35+T36+T38+T37+T39+T40+T41+T42+T43+T46</f>
        <v>59012.6</v>
      </c>
    </row>
    <row r="31" spans="1:23" s="32" customFormat="1" ht="21" customHeight="1" x14ac:dyDescent="0.2">
      <c r="A31" s="40"/>
      <c r="B31" s="40"/>
      <c r="C31" s="40"/>
      <c r="D31" s="47" t="s">
        <v>72</v>
      </c>
      <c r="E31" s="30">
        <f t="shared" ref="E31:E35" si="11">G31+H31+I31+J31+K31+L31</f>
        <v>5085.6999999999989</v>
      </c>
      <c r="F31" s="31">
        <f>G31+H31+I31+J31+K31+L31+M31+N31+O31+P31+Q31+R31</f>
        <v>8475.4799999999977</v>
      </c>
      <c r="G31" s="46">
        <f>ROUND(3*282.52,2)+0.34</f>
        <v>847.9</v>
      </c>
      <c r="H31" s="46">
        <f t="shared" ref="H31:Q31" si="12">ROUND(3*282.52,2)</f>
        <v>847.56</v>
      </c>
      <c r="I31" s="46">
        <f t="shared" si="12"/>
        <v>847.56</v>
      </c>
      <c r="J31" s="46">
        <f t="shared" si="12"/>
        <v>847.56</v>
      </c>
      <c r="K31" s="46">
        <f t="shared" si="12"/>
        <v>847.56</v>
      </c>
      <c r="L31" s="46">
        <f t="shared" si="12"/>
        <v>847.56</v>
      </c>
      <c r="M31" s="46">
        <f>ROUND(3*282.52,2)-848.02</f>
        <v>-0.46000000000003638</v>
      </c>
      <c r="N31" s="46">
        <f t="shared" si="12"/>
        <v>847.56</v>
      </c>
      <c r="O31" s="46">
        <f t="shared" si="12"/>
        <v>847.56</v>
      </c>
      <c r="P31" s="46">
        <f t="shared" si="12"/>
        <v>847.56</v>
      </c>
      <c r="Q31" s="46">
        <f t="shared" si="12"/>
        <v>847.56</v>
      </c>
      <c r="R31" s="46"/>
      <c r="T31" s="32">
        <f>4237.74+2118.87+706.29+706.29+706.29</f>
        <v>8475.48</v>
      </c>
      <c r="U31" s="49">
        <f>F31-T31</f>
        <v>0</v>
      </c>
      <c r="V31" s="32">
        <v>4237.74</v>
      </c>
      <c r="W31" s="49">
        <f>U31-V31</f>
        <v>-4237.74</v>
      </c>
    </row>
    <row r="32" spans="1:23" s="32" customFormat="1" ht="21" customHeight="1" x14ac:dyDescent="0.2">
      <c r="A32" s="40"/>
      <c r="B32" s="40"/>
      <c r="C32" s="40"/>
      <c r="D32" s="47" t="s">
        <v>73</v>
      </c>
      <c r="E32" s="30">
        <f t="shared" si="11"/>
        <v>2412</v>
      </c>
      <c r="F32" s="31">
        <f t="shared" ref="F32:F50" si="13">G32+H32+I32+J32+K32+L32+M32+N32+O32+P32+Q32+R32</f>
        <v>5628</v>
      </c>
      <c r="G32" s="46">
        <f>1005*0.8</f>
        <v>804</v>
      </c>
      <c r="H32" s="46"/>
      <c r="I32" s="46">
        <v>804</v>
      </c>
      <c r="J32" s="46">
        <v>804</v>
      </c>
      <c r="K32" s="46"/>
      <c r="L32" s="46"/>
      <c r="M32" s="46">
        <v>804</v>
      </c>
      <c r="N32" s="46"/>
      <c r="O32" s="46">
        <v>804</v>
      </c>
      <c r="P32" s="46">
        <v>804</v>
      </c>
      <c r="Q32" s="41">
        <v>804</v>
      </c>
      <c r="R32" s="41"/>
      <c r="T32" s="32">
        <f>1608+804+804+804+804</f>
        <v>4824</v>
      </c>
      <c r="U32" s="49">
        <f t="shared" ref="U32:U93" si="14">F32-T32</f>
        <v>804</v>
      </c>
    </row>
    <row r="33" spans="1:21" s="32" customFormat="1" ht="21" customHeight="1" x14ac:dyDescent="0.2">
      <c r="A33" s="40"/>
      <c r="B33" s="40"/>
      <c r="C33" s="40"/>
      <c r="D33" s="47" t="s">
        <v>74</v>
      </c>
      <c r="E33" s="30">
        <f t="shared" si="11"/>
        <v>9000</v>
      </c>
      <c r="F33" s="31">
        <f t="shared" si="13"/>
        <v>9600.5</v>
      </c>
      <c r="G33" s="41"/>
      <c r="H33" s="41"/>
      <c r="I33" s="41"/>
      <c r="J33" s="41"/>
      <c r="K33" s="41">
        <v>9000</v>
      </c>
      <c r="L33" s="41"/>
      <c r="M33" s="41"/>
      <c r="N33" s="41">
        <f>171.58+428.92</f>
        <v>600.5</v>
      </c>
      <c r="O33" s="41"/>
      <c r="P33" s="41"/>
      <c r="Q33" s="41"/>
      <c r="R33" s="41"/>
      <c r="T33" s="32">
        <f>600.5+9000</f>
        <v>9600.5</v>
      </c>
      <c r="U33" s="49">
        <f t="shared" si="14"/>
        <v>0</v>
      </c>
    </row>
    <row r="34" spans="1:21" s="32" customFormat="1" ht="21" customHeight="1" x14ac:dyDescent="0.2">
      <c r="A34" s="40"/>
      <c r="B34" s="40"/>
      <c r="C34" s="40"/>
      <c r="D34" s="47" t="s">
        <v>75</v>
      </c>
      <c r="E34" s="30">
        <f t="shared" si="11"/>
        <v>2000</v>
      </c>
      <c r="F34" s="31">
        <f t="shared" si="13"/>
        <v>3600</v>
      </c>
      <c r="G34" s="41">
        <v>400</v>
      </c>
      <c r="H34" s="41">
        <v>400</v>
      </c>
      <c r="I34" s="41">
        <v>400</v>
      </c>
      <c r="J34" s="41"/>
      <c r="K34" s="41">
        <v>400</v>
      </c>
      <c r="L34" s="41">
        <v>400</v>
      </c>
      <c r="M34" s="41">
        <v>400</v>
      </c>
      <c r="N34" s="41">
        <v>400</v>
      </c>
      <c r="O34" s="41">
        <v>400</v>
      </c>
      <c r="P34" s="41">
        <v>400</v>
      </c>
      <c r="Q34" s="41"/>
      <c r="R34" s="41"/>
      <c r="T34" s="32">
        <f>800+400+1200+400+800</f>
        <v>3600</v>
      </c>
      <c r="U34" s="49">
        <f t="shared" si="14"/>
        <v>0</v>
      </c>
    </row>
    <row r="35" spans="1:21" s="51" customFormat="1" ht="31.5" x14ac:dyDescent="0.2">
      <c r="A35" s="40"/>
      <c r="B35" s="40"/>
      <c r="C35" s="40"/>
      <c r="D35" s="47" t="s">
        <v>76</v>
      </c>
      <c r="E35" s="30">
        <f t="shared" si="11"/>
        <v>26227</v>
      </c>
      <c r="F35" s="31">
        <f t="shared" si="13"/>
        <v>26227</v>
      </c>
      <c r="G35" s="50"/>
      <c r="H35" s="50"/>
      <c r="I35" s="50"/>
      <c r="J35" s="50"/>
      <c r="K35" s="50">
        <v>26227</v>
      </c>
      <c r="L35" s="50"/>
      <c r="M35" s="50"/>
      <c r="N35" s="50"/>
      <c r="O35" s="50"/>
      <c r="P35" s="50"/>
      <c r="Q35" s="50"/>
      <c r="R35" s="50"/>
      <c r="T35" s="51">
        <v>26227</v>
      </c>
      <c r="U35" s="49">
        <f t="shared" si="14"/>
        <v>0</v>
      </c>
    </row>
    <row r="36" spans="1:21" s="32" customFormat="1" ht="31.5" x14ac:dyDescent="0.25">
      <c r="A36" s="40"/>
      <c r="B36" s="40"/>
      <c r="C36" s="40"/>
      <c r="D36" s="52" t="s">
        <v>77</v>
      </c>
      <c r="E36" s="52"/>
      <c r="F36" s="31">
        <f t="shared" si="13"/>
        <v>4845.62</v>
      </c>
      <c r="G36" s="41"/>
      <c r="H36" s="41"/>
      <c r="I36" s="41"/>
      <c r="J36" s="41"/>
      <c r="K36" s="41">
        <v>4845.62</v>
      </c>
      <c r="L36" s="41"/>
      <c r="M36" s="41"/>
      <c r="N36" s="41"/>
      <c r="O36" s="41"/>
      <c r="P36" s="41"/>
      <c r="Q36" s="41"/>
      <c r="R36" s="41"/>
      <c r="T36" s="32">
        <v>4845.62</v>
      </c>
      <c r="U36" s="49">
        <f t="shared" si="14"/>
        <v>0</v>
      </c>
    </row>
    <row r="37" spans="1:21" s="32" customFormat="1" ht="15.75" hidden="1" customHeight="1" x14ac:dyDescent="0.25">
      <c r="A37" s="40"/>
      <c r="B37" s="40"/>
      <c r="C37" s="40"/>
      <c r="D37" s="52"/>
      <c r="E37" s="52"/>
      <c r="F37" s="31">
        <f t="shared" si="13"/>
        <v>0</v>
      </c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U37" s="49">
        <f t="shared" si="14"/>
        <v>0</v>
      </c>
    </row>
    <row r="38" spans="1:21" s="32" customFormat="1" ht="15.75" hidden="1" customHeight="1" x14ac:dyDescent="0.25">
      <c r="A38" s="40"/>
      <c r="B38" s="40"/>
      <c r="C38" s="40"/>
      <c r="D38" s="52"/>
      <c r="E38" s="52"/>
      <c r="F38" s="31">
        <f t="shared" si="13"/>
        <v>0</v>
      </c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U38" s="49">
        <f t="shared" si="14"/>
        <v>0</v>
      </c>
    </row>
    <row r="39" spans="1:21" s="32" customFormat="1" ht="15.75" hidden="1" customHeight="1" x14ac:dyDescent="0.25">
      <c r="A39" s="40"/>
      <c r="B39" s="40"/>
      <c r="C39" s="40"/>
      <c r="D39" s="52"/>
      <c r="E39" s="52"/>
      <c r="F39" s="31">
        <f t="shared" si="13"/>
        <v>0</v>
      </c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U39" s="49">
        <f t="shared" si="14"/>
        <v>0</v>
      </c>
    </row>
    <row r="40" spans="1:21" s="32" customFormat="1" ht="15.75" hidden="1" customHeight="1" x14ac:dyDescent="0.25">
      <c r="A40" s="40"/>
      <c r="B40" s="40"/>
      <c r="C40" s="40"/>
      <c r="D40" s="52"/>
      <c r="E40" s="52"/>
      <c r="F40" s="31">
        <f t="shared" si="13"/>
        <v>0</v>
      </c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U40" s="49">
        <f t="shared" si="14"/>
        <v>0</v>
      </c>
    </row>
    <row r="41" spans="1:21" s="32" customFormat="1" ht="15.75" hidden="1" customHeight="1" x14ac:dyDescent="0.25">
      <c r="A41" s="40"/>
      <c r="B41" s="40"/>
      <c r="C41" s="40"/>
      <c r="D41" s="52"/>
      <c r="E41" s="52"/>
      <c r="F41" s="31">
        <f t="shared" si="13"/>
        <v>0</v>
      </c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U41" s="49">
        <f t="shared" si="14"/>
        <v>0</v>
      </c>
    </row>
    <row r="42" spans="1:21" s="32" customFormat="1" ht="15.75" hidden="1" customHeight="1" x14ac:dyDescent="0.25">
      <c r="A42" s="40"/>
      <c r="B42" s="40"/>
      <c r="C42" s="40"/>
      <c r="D42" s="52"/>
      <c r="E42" s="52"/>
      <c r="F42" s="31">
        <f t="shared" si="13"/>
        <v>0</v>
      </c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U42" s="49">
        <f t="shared" si="14"/>
        <v>0</v>
      </c>
    </row>
    <row r="43" spans="1:21" s="32" customFormat="1" ht="31.5" x14ac:dyDescent="0.25">
      <c r="A43" s="40"/>
      <c r="B43" s="40"/>
      <c r="C43" s="40"/>
      <c r="D43" s="53" t="s">
        <v>78</v>
      </c>
      <c r="E43" s="53"/>
      <c r="F43" s="54">
        <f>F44+F45</f>
        <v>1440</v>
      </c>
      <c r="G43" s="54">
        <f t="shared" ref="G43:R43" si="15">G44+G45</f>
        <v>0</v>
      </c>
      <c r="H43" s="54">
        <f t="shared" si="15"/>
        <v>0</v>
      </c>
      <c r="I43" s="54">
        <f t="shared" si="15"/>
        <v>0</v>
      </c>
      <c r="J43" s="54">
        <f>J44+J45</f>
        <v>0</v>
      </c>
      <c r="K43" s="54">
        <f t="shared" si="15"/>
        <v>0</v>
      </c>
      <c r="L43" s="54">
        <f t="shared" si="15"/>
        <v>0</v>
      </c>
      <c r="M43" s="54">
        <f>M44+M45</f>
        <v>0</v>
      </c>
      <c r="N43" s="54">
        <f t="shared" si="15"/>
        <v>1440</v>
      </c>
      <c r="O43" s="54">
        <f t="shared" si="15"/>
        <v>0</v>
      </c>
      <c r="P43" s="54">
        <f t="shared" si="15"/>
        <v>0</v>
      </c>
      <c r="Q43" s="54">
        <f t="shared" si="15"/>
        <v>0</v>
      </c>
      <c r="R43" s="54">
        <f t="shared" si="15"/>
        <v>0</v>
      </c>
      <c r="T43" s="54">
        <f t="shared" ref="T43" si="16">T44+T45</f>
        <v>1440</v>
      </c>
      <c r="U43" s="49">
        <f t="shared" si="14"/>
        <v>0</v>
      </c>
    </row>
    <row r="44" spans="1:21" s="32" customFormat="1" ht="21" hidden="1" customHeight="1" x14ac:dyDescent="0.25">
      <c r="A44" s="40"/>
      <c r="B44" s="40"/>
      <c r="C44" s="40"/>
      <c r="D44" s="47" t="s">
        <v>79</v>
      </c>
      <c r="E44" s="52"/>
      <c r="F44" s="31">
        <f>G44+H44+I44+J44+K44+L44+M44+N44+O44+P44+Q44+R44</f>
        <v>0</v>
      </c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U44" s="49">
        <f t="shared" si="14"/>
        <v>0</v>
      </c>
    </row>
    <row r="45" spans="1:21" s="32" customFormat="1" ht="21" customHeight="1" x14ac:dyDescent="0.25">
      <c r="A45" s="40"/>
      <c r="B45" s="40"/>
      <c r="C45" s="40"/>
      <c r="D45" s="47" t="s">
        <v>80</v>
      </c>
      <c r="E45" s="52"/>
      <c r="F45" s="31">
        <f>G45+H45+I45+J45+K45+L45+M45+N45+O45+P45+Q45+R45</f>
        <v>1440</v>
      </c>
      <c r="G45" s="41"/>
      <c r="H45" s="41"/>
      <c r="I45" s="41"/>
      <c r="J45" s="41"/>
      <c r="K45" s="41"/>
      <c r="L45" s="41"/>
      <c r="M45" s="41"/>
      <c r="N45" s="41">
        <v>1440</v>
      </c>
      <c r="O45" s="41"/>
      <c r="P45" s="41"/>
      <c r="Q45" s="41"/>
      <c r="R45" s="41"/>
      <c r="T45" s="32">
        <v>1440</v>
      </c>
      <c r="U45" s="49">
        <f t="shared" si="14"/>
        <v>0</v>
      </c>
    </row>
    <row r="46" spans="1:21" s="32" customFormat="1" ht="27.75" hidden="1" customHeight="1" x14ac:dyDescent="0.2">
      <c r="A46" s="40"/>
      <c r="B46" s="40"/>
      <c r="C46" s="40"/>
      <c r="D46" s="55" t="s">
        <v>81</v>
      </c>
      <c r="E46" s="55"/>
      <c r="F46" s="54">
        <f>F47+F48+F50+F49</f>
        <v>0</v>
      </c>
      <c r="G46" s="54">
        <f t="shared" ref="G46:R46" si="17">G47+G48+G50+G49</f>
        <v>0</v>
      </c>
      <c r="H46" s="54">
        <f t="shared" si="17"/>
        <v>0</v>
      </c>
      <c r="I46" s="54">
        <f t="shared" si="17"/>
        <v>0</v>
      </c>
      <c r="J46" s="54">
        <f t="shared" si="17"/>
        <v>0</v>
      </c>
      <c r="K46" s="54">
        <f t="shared" si="17"/>
        <v>0</v>
      </c>
      <c r="L46" s="54">
        <f t="shared" si="17"/>
        <v>0</v>
      </c>
      <c r="M46" s="54">
        <f t="shared" si="17"/>
        <v>0</v>
      </c>
      <c r="N46" s="54">
        <f t="shared" si="17"/>
        <v>0</v>
      </c>
      <c r="O46" s="54">
        <f t="shared" si="17"/>
        <v>0</v>
      </c>
      <c r="P46" s="54">
        <f t="shared" si="17"/>
        <v>0</v>
      </c>
      <c r="Q46" s="54">
        <f t="shared" si="17"/>
        <v>0</v>
      </c>
      <c r="R46" s="54">
        <f t="shared" si="17"/>
        <v>0</v>
      </c>
      <c r="U46" s="49">
        <f t="shared" si="14"/>
        <v>0</v>
      </c>
    </row>
    <row r="47" spans="1:21" s="32" customFormat="1" hidden="1" x14ac:dyDescent="0.25">
      <c r="A47" s="40"/>
      <c r="B47" s="40"/>
      <c r="C47" s="40"/>
      <c r="D47" s="52"/>
      <c r="E47" s="52"/>
      <c r="F47" s="31">
        <f t="shared" si="13"/>
        <v>0</v>
      </c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U47" s="49">
        <f t="shared" si="14"/>
        <v>0</v>
      </c>
    </row>
    <row r="48" spans="1:21" s="32" customFormat="1" hidden="1" x14ac:dyDescent="0.25">
      <c r="A48" s="40"/>
      <c r="B48" s="40"/>
      <c r="C48" s="40"/>
      <c r="D48" s="52"/>
      <c r="E48" s="52"/>
      <c r="F48" s="31">
        <f t="shared" si="13"/>
        <v>0</v>
      </c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U48" s="49">
        <f t="shared" si="14"/>
        <v>0</v>
      </c>
    </row>
    <row r="49" spans="1:21" s="32" customFormat="1" ht="15.75" hidden="1" customHeight="1" x14ac:dyDescent="0.25">
      <c r="A49" s="40"/>
      <c r="B49" s="40"/>
      <c r="C49" s="40"/>
      <c r="D49" s="52"/>
      <c r="E49" s="52"/>
      <c r="F49" s="31">
        <f t="shared" si="13"/>
        <v>0</v>
      </c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U49" s="49">
        <f t="shared" si="14"/>
        <v>0</v>
      </c>
    </row>
    <row r="50" spans="1:21" s="32" customFormat="1" ht="15.75" hidden="1" customHeight="1" x14ac:dyDescent="0.25">
      <c r="A50" s="42"/>
      <c r="B50" s="42"/>
      <c r="C50" s="42"/>
      <c r="D50" s="52"/>
      <c r="E50" s="52"/>
      <c r="F50" s="31">
        <f t="shared" si="13"/>
        <v>0</v>
      </c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U50" s="49">
        <f t="shared" si="14"/>
        <v>0</v>
      </c>
    </row>
    <row r="51" spans="1:21" s="32" customFormat="1" ht="20.25" customHeight="1" x14ac:dyDescent="0.2">
      <c r="A51" s="37" t="s">
        <v>82</v>
      </c>
      <c r="B51" s="37" t="s">
        <v>50</v>
      </c>
      <c r="C51" s="37" t="s">
        <v>44</v>
      </c>
      <c r="D51" s="38" t="s">
        <v>83</v>
      </c>
      <c r="E51" s="39">
        <f>E52+E56</f>
        <v>29700</v>
      </c>
      <c r="F51" s="39">
        <f>F52+F53+F54+F55+F56</f>
        <v>219943.08000000002</v>
      </c>
      <c r="G51" s="39">
        <f t="shared" ref="G51:R51" si="18">G52+G53+G54+G55+G56</f>
        <v>185637.08000000002</v>
      </c>
      <c r="H51" s="39">
        <f t="shared" si="18"/>
        <v>5003</v>
      </c>
      <c r="I51" s="39">
        <f t="shared" si="18"/>
        <v>0</v>
      </c>
      <c r="J51" s="39">
        <f t="shared" si="18"/>
        <v>29700</v>
      </c>
      <c r="K51" s="39">
        <f t="shared" si="18"/>
        <v>-397</v>
      </c>
      <c r="L51" s="39">
        <f t="shared" si="18"/>
        <v>0</v>
      </c>
      <c r="M51" s="39">
        <f t="shared" si="18"/>
        <v>0</v>
      </c>
      <c r="N51" s="39">
        <f t="shared" si="18"/>
        <v>0</v>
      </c>
      <c r="O51" s="39">
        <f t="shared" si="18"/>
        <v>0</v>
      </c>
      <c r="P51" s="39">
        <f t="shared" si="18"/>
        <v>0</v>
      </c>
      <c r="Q51" s="39">
        <f t="shared" si="18"/>
        <v>0</v>
      </c>
      <c r="R51" s="39">
        <f t="shared" si="18"/>
        <v>0</v>
      </c>
      <c r="T51" s="39">
        <f>T52+T53+T54+T55+T56</f>
        <v>4606</v>
      </c>
      <c r="U51" s="49">
        <f t="shared" si="14"/>
        <v>215337.08000000002</v>
      </c>
    </row>
    <row r="52" spans="1:21" s="32" customFormat="1" ht="18.75" hidden="1" customHeight="1" x14ac:dyDescent="0.2">
      <c r="A52" s="40"/>
      <c r="B52" s="40"/>
      <c r="C52" s="40"/>
      <c r="D52" s="47" t="s">
        <v>84</v>
      </c>
      <c r="E52" s="30">
        <f t="shared" ref="E52" si="19">G52+H52+I52+J52+K52+L52</f>
        <v>0</v>
      </c>
      <c r="F52" s="31">
        <f>G52+H52+I52+J52+K52+L52+M52+N52+O52+P52+Q52+R52</f>
        <v>0</v>
      </c>
      <c r="G52" s="46">
        <v>0</v>
      </c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U52" s="49">
        <f t="shared" si="14"/>
        <v>0</v>
      </c>
    </row>
    <row r="53" spans="1:21" s="51" customFormat="1" ht="31.5" x14ac:dyDescent="0.2">
      <c r="A53" s="40"/>
      <c r="B53" s="40"/>
      <c r="C53" s="40"/>
      <c r="D53" s="47" t="s">
        <v>85</v>
      </c>
      <c r="E53" s="47"/>
      <c r="F53" s="31">
        <f t="shared" ref="F53:F70" si="20">G53+H53+I53+J53+K53+L53+M53+N53+O53+P53+Q53+R53</f>
        <v>169200</v>
      </c>
      <c r="G53" s="50">
        <v>169200</v>
      </c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U53" s="49">
        <f t="shared" si="14"/>
        <v>169200</v>
      </c>
    </row>
    <row r="54" spans="1:21" s="51" customFormat="1" ht="31.5" x14ac:dyDescent="0.2">
      <c r="A54" s="40"/>
      <c r="B54" s="40"/>
      <c r="C54" s="40"/>
      <c r="D54" s="47" t="s">
        <v>86</v>
      </c>
      <c r="E54" s="47"/>
      <c r="F54" s="31">
        <f t="shared" si="20"/>
        <v>16437.080000000002</v>
      </c>
      <c r="G54" s="50">
        <v>16437.080000000002</v>
      </c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U54" s="49">
        <f t="shared" si="14"/>
        <v>16437.080000000002</v>
      </c>
    </row>
    <row r="55" spans="1:21" s="51" customFormat="1" ht="31.5" x14ac:dyDescent="0.2">
      <c r="A55" s="40"/>
      <c r="B55" s="40"/>
      <c r="C55" s="40"/>
      <c r="D55" s="47" t="s">
        <v>87</v>
      </c>
      <c r="E55" s="47"/>
      <c r="F55" s="31">
        <f t="shared" si="20"/>
        <v>4606</v>
      </c>
      <c r="G55" s="50"/>
      <c r="H55" s="50">
        <v>5003</v>
      </c>
      <c r="I55" s="50"/>
      <c r="J55" s="50"/>
      <c r="K55" s="50">
        <v>-397</v>
      </c>
      <c r="L55" s="50"/>
      <c r="M55" s="50"/>
      <c r="N55" s="50"/>
      <c r="O55" s="50"/>
      <c r="P55" s="50"/>
      <c r="Q55" s="50"/>
      <c r="R55" s="50"/>
      <c r="T55" s="51">
        <v>4606</v>
      </c>
      <c r="U55" s="49">
        <f t="shared" si="14"/>
        <v>0</v>
      </c>
    </row>
    <row r="56" spans="1:21" s="51" customFormat="1" ht="63" x14ac:dyDescent="0.2">
      <c r="A56" s="42"/>
      <c r="B56" s="42"/>
      <c r="C56" s="42"/>
      <c r="D56" s="47" t="s">
        <v>88</v>
      </c>
      <c r="E56" s="30">
        <f t="shared" ref="E56" si="21">G56+H56+I56+J56+K56+L56</f>
        <v>29700</v>
      </c>
      <c r="F56" s="31">
        <f t="shared" si="20"/>
        <v>29700</v>
      </c>
      <c r="G56" s="50"/>
      <c r="H56" s="50"/>
      <c r="I56" s="50"/>
      <c r="J56" s="50">
        <v>29700</v>
      </c>
      <c r="K56" s="50"/>
      <c r="L56" s="50"/>
      <c r="M56" s="50"/>
      <c r="N56" s="50"/>
      <c r="O56" s="50"/>
      <c r="P56" s="50"/>
      <c r="Q56" s="50"/>
      <c r="R56" s="50"/>
      <c r="U56" s="49">
        <f t="shared" si="14"/>
        <v>29700</v>
      </c>
    </row>
    <row r="57" spans="1:21" s="32" customFormat="1" ht="31.5" x14ac:dyDescent="0.25">
      <c r="A57" s="37" t="s">
        <v>89</v>
      </c>
      <c r="B57" s="37" t="s">
        <v>50</v>
      </c>
      <c r="C57" s="37" t="s">
        <v>90</v>
      </c>
      <c r="D57" s="38" t="s">
        <v>91</v>
      </c>
      <c r="E57" s="56"/>
      <c r="F57" s="39">
        <f>F58+F59+F60+F61+F62</f>
        <v>53935</v>
      </c>
      <c r="G57" s="39">
        <f t="shared" ref="G57:R57" si="22">G58+G59+G60+G61+G62</f>
        <v>7000</v>
      </c>
      <c r="H57" s="39">
        <f t="shared" si="22"/>
        <v>0</v>
      </c>
      <c r="I57" s="39">
        <f t="shared" si="22"/>
        <v>0</v>
      </c>
      <c r="J57" s="39">
        <f t="shared" si="22"/>
        <v>46935</v>
      </c>
      <c r="K57" s="39">
        <f t="shared" si="22"/>
        <v>0</v>
      </c>
      <c r="L57" s="39">
        <f t="shared" si="22"/>
        <v>0</v>
      </c>
      <c r="M57" s="39">
        <f t="shared" si="22"/>
        <v>0</v>
      </c>
      <c r="N57" s="39">
        <f t="shared" si="22"/>
        <v>0</v>
      </c>
      <c r="O57" s="39">
        <f t="shared" si="22"/>
        <v>0</v>
      </c>
      <c r="P57" s="39">
        <f t="shared" si="22"/>
        <v>0</v>
      </c>
      <c r="Q57" s="39">
        <f t="shared" si="22"/>
        <v>0</v>
      </c>
      <c r="R57" s="39">
        <f t="shared" si="22"/>
        <v>0</v>
      </c>
      <c r="T57" s="57">
        <f>T58+T59+T60+T61</f>
        <v>0</v>
      </c>
      <c r="U57" s="49">
        <f t="shared" si="14"/>
        <v>53935</v>
      </c>
    </row>
    <row r="58" spans="1:21" s="32" customFormat="1" ht="31.5" x14ac:dyDescent="0.2">
      <c r="A58" s="40"/>
      <c r="B58" s="40"/>
      <c r="C58" s="40"/>
      <c r="D58" s="58" t="s">
        <v>92</v>
      </c>
      <c r="E58" s="47"/>
      <c r="F58" s="31">
        <f t="shared" ref="F58" si="23">G58+H58+I58+J58+K58+L58+M58+N58+O58+P58+Q58+R58</f>
        <v>46935</v>
      </c>
      <c r="G58" s="41"/>
      <c r="H58" s="41"/>
      <c r="I58" s="41"/>
      <c r="J58" s="41">
        <v>46935</v>
      </c>
      <c r="K58" s="41"/>
      <c r="L58" s="41"/>
      <c r="M58" s="41"/>
      <c r="N58" s="41"/>
      <c r="O58" s="41"/>
      <c r="P58" s="41"/>
      <c r="Q58" s="41"/>
      <c r="R58" s="41"/>
      <c r="U58" s="49">
        <f t="shared" si="14"/>
        <v>46935</v>
      </c>
    </row>
    <row r="59" spans="1:21" s="32" customFormat="1" ht="31.5" hidden="1" x14ac:dyDescent="0.2">
      <c r="A59" s="40"/>
      <c r="B59" s="40"/>
      <c r="C59" s="40"/>
      <c r="D59" s="58" t="s">
        <v>93</v>
      </c>
      <c r="E59" s="47"/>
      <c r="F59" s="31">
        <f t="shared" si="20"/>
        <v>0</v>
      </c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U59" s="49">
        <f t="shared" si="14"/>
        <v>0</v>
      </c>
    </row>
    <row r="60" spans="1:21" s="32" customFormat="1" ht="31.5" hidden="1" x14ac:dyDescent="0.2">
      <c r="A60" s="40"/>
      <c r="B60" s="40"/>
      <c r="C60" s="40"/>
      <c r="D60" s="58" t="s">
        <v>94</v>
      </c>
      <c r="E60" s="47"/>
      <c r="F60" s="31">
        <f t="shared" si="20"/>
        <v>0</v>
      </c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U60" s="49">
        <f t="shared" si="14"/>
        <v>0</v>
      </c>
    </row>
    <row r="61" spans="1:21" s="32" customFormat="1" x14ac:dyDescent="0.2">
      <c r="A61" s="40"/>
      <c r="B61" s="40"/>
      <c r="C61" s="40"/>
      <c r="D61" s="47" t="s">
        <v>95</v>
      </c>
      <c r="E61" s="47"/>
      <c r="F61" s="31">
        <f t="shared" si="20"/>
        <v>7000</v>
      </c>
      <c r="G61" s="41">
        <v>7000</v>
      </c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U61" s="49">
        <f t="shared" si="14"/>
        <v>7000</v>
      </c>
    </row>
    <row r="62" spans="1:21" s="32" customFormat="1" hidden="1" x14ac:dyDescent="0.2">
      <c r="A62" s="40"/>
      <c r="B62" s="40"/>
      <c r="C62" s="40"/>
      <c r="D62" s="55" t="s">
        <v>96</v>
      </c>
      <c r="E62" s="55"/>
      <c r="F62" s="54">
        <f>F63+F64+F65+F66+F67+F68+F69+F70</f>
        <v>0</v>
      </c>
      <c r="G62" s="54">
        <f t="shared" ref="G62:R62" si="24">G63+G64+G65+G66+G67+G68+G69+G70</f>
        <v>0</v>
      </c>
      <c r="H62" s="54">
        <f t="shared" si="24"/>
        <v>0</v>
      </c>
      <c r="I62" s="54">
        <f t="shared" si="24"/>
        <v>0</v>
      </c>
      <c r="J62" s="54">
        <f t="shared" si="24"/>
        <v>0</v>
      </c>
      <c r="K62" s="54">
        <f t="shared" si="24"/>
        <v>0</v>
      </c>
      <c r="L62" s="54">
        <f t="shared" si="24"/>
        <v>0</v>
      </c>
      <c r="M62" s="54">
        <f t="shared" si="24"/>
        <v>0</v>
      </c>
      <c r="N62" s="54">
        <f t="shared" si="24"/>
        <v>0</v>
      </c>
      <c r="O62" s="54">
        <f t="shared" si="24"/>
        <v>0</v>
      </c>
      <c r="P62" s="54">
        <f t="shared" si="24"/>
        <v>0</v>
      </c>
      <c r="Q62" s="54">
        <f t="shared" si="24"/>
        <v>0</v>
      </c>
      <c r="R62" s="54">
        <f t="shared" si="24"/>
        <v>0</v>
      </c>
      <c r="U62" s="49">
        <f t="shared" si="14"/>
        <v>0</v>
      </c>
    </row>
    <row r="63" spans="1:21" s="32" customFormat="1" hidden="1" x14ac:dyDescent="0.2">
      <c r="A63" s="40"/>
      <c r="B63" s="40"/>
      <c r="C63" s="40"/>
      <c r="D63" s="55"/>
      <c r="E63" s="55"/>
      <c r="F63" s="31">
        <f t="shared" si="20"/>
        <v>0</v>
      </c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U63" s="49">
        <f t="shared" si="14"/>
        <v>0</v>
      </c>
    </row>
    <row r="64" spans="1:21" s="32" customFormat="1" hidden="1" x14ac:dyDescent="0.2">
      <c r="A64" s="40"/>
      <c r="B64" s="40"/>
      <c r="C64" s="40"/>
      <c r="D64" s="55"/>
      <c r="E64" s="55"/>
      <c r="F64" s="31">
        <f t="shared" si="20"/>
        <v>0</v>
      </c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U64" s="49">
        <f t="shared" si="14"/>
        <v>0</v>
      </c>
    </row>
    <row r="65" spans="1:21" s="32" customFormat="1" hidden="1" x14ac:dyDescent="0.2">
      <c r="A65" s="40"/>
      <c r="B65" s="40"/>
      <c r="C65" s="40"/>
      <c r="D65" s="55"/>
      <c r="E65" s="55"/>
      <c r="F65" s="31">
        <f t="shared" si="20"/>
        <v>0</v>
      </c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U65" s="49">
        <f t="shared" si="14"/>
        <v>0</v>
      </c>
    </row>
    <row r="66" spans="1:21" s="32" customFormat="1" hidden="1" x14ac:dyDescent="0.2">
      <c r="A66" s="40"/>
      <c r="B66" s="40"/>
      <c r="C66" s="40"/>
      <c r="D66" s="55"/>
      <c r="E66" s="55"/>
      <c r="F66" s="31">
        <f t="shared" si="20"/>
        <v>0</v>
      </c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U66" s="49">
        <f t="shared" si="14"/>
        <v>0</v>
      </c>
    </row>
    <row r="67" spans="1:21" s="32" customFormat="1" hidden="1" x14ac:dyDescent="0.2">
      <c r="A67" s="40"/>
      <c r="B67" s="40"/>
      <c r="C67" s="40"/>
      <c r="D67" s="47"/>
      <c r="E67" s="47"/>
      <c r="F67" s="31">
        <f t="shared" si="20"/>
        <v>0</v>
      </c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U67" s="49">
        <f t="shared" si="14"/>
        <v>0</v>
      </c>
    </row>
    <row r="68" spans="1:21" s="32" customFormat="1" hidden="1" x14ac:dyDescent="0.2">
      <c r="A68" s="40"/>
      <c r="B68" s="40"/>
      <c r="C68" s="40"/>
      <c r="D68" s="47"/>
      <c r="E68" s="47"/>
      <c r="F68" s="31">
        <f t="shared" si="20"/>
        <v>0</v>
      </c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U68" s="49">
        <f t="shared" si="14"/>
        <v>0</v>
      </c>
    </row>
    <row r="69" spans="1:21" s="32" customFormat="1" hidden="1" x14ac:dyDescent="0.2">
      <c r="A69" s="40"/>
      <c r="B69" s="40"/>
      <c r="C69" s="40"/>
      <c r="D69" s="47"/>
      <c r="E69" s="47"/>
      <c r="F69" s="31">
        <f t="shared" si="20"/>
        <v>0</v>
      </c>
      <c r="G69" s="46"/>
      <c r="H69" s="41"/>
      <c r="I69" s="41"/>
      <c r="J69" s="46"/>
      <c r="K69" s="41"/>
      <c r="L69" s="41"/>
      <c r="M69" s="41"/>
      <c r="N69" s="41"/>
      <c r="O69" s="41"/>
      <c r="P69" s="41"/>
      <c r="Q69" s="41"/>
      <c r="R69" s="41"/>
      <c r="U69" s="49">
        <f t="shared" si="14"/>
        <v>0</v>
      </c>
    </row>
    <row r="70" spans="1:21" s="32" customFormat="1" hidden="1" x14ac:dyDescent="0.2">
      <c r="A70" s="42"/>
      <c r="B70" s="42"/>
      <c r="C70" s="42"/>
      <c r="D70" s="47"/>
      <c r="E70" s="47"/>
      <c r="F70" s="31">
        <f t="shared" si="20"/>
        <v>0</v>
      </c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U70" s="49">
        <f t="shared" si="14"/>
        <v>0</v>
      </c>
    </row>
    <row r="71" spans="1:21" s="32" customFormat="1" ht="31.5" x14ac:dyDescent="0.2">
      <c r="A71" s="37" t="s">
        <v>97</v>
      </c>
      <c r="B71" s="37" t="s">
        <v>50</v>
      </c>
      <c r="C71" s="28" t="s">
        <v>98</v>
      </c>
      <c r="D71" s="38" t="s">
        <v>99</v>
      </c>
      <c r="E71" s="39" t="e">
        <f>E76+#REF!+#REF!</f>
        <v>#REF!</v>
      </c>
      <c r="F71" s="39">
        <f>F72+F73+F76+F75</f>
        <v>1943822.49</v>
      </c>
      <c r="G71" s="39">
        <f t="shared" ref="G71:R71" si="25">G72+G73+G76</f>
        <v>1799460.89</v>
      </c>
      <c r="H71" s="39">
        <f t="shared" si="25"/>
        <v>0</v>
      </c>
      <c r="I71" s="39">
        <f t="shared" si="25"/>
        <v>0</v>
      </c>
      <c r="J71" s="39">
        <f t="shared" si="25"/>
        <v>0</v>
      </c>
      <c r="K71" s="39">
        <f t="shared" si="25"/>
        <v>0</v>
      </c>
      <c r="L71" s="39">
        <f t="shared" si="25"/>
        <v>0</v>
      </c>
      <c r="M71" s="39">
        <f t="shared" si="25"/>
        <v>1500</v>
      </c>
      <c r="N71" s="39">
        <f t="shared" si="25"/>
        <v>0</v>
      </c>
      <c r="O71" s="39">
        <f t="shared" si="25"/>
        <v>142861.6</v>
      </c>
      <c r="P71" s="39">
        <f t="shared" si="25"/>
        <v>0</v>
      </c>
      <c r="Q71" s="39">
        <f t="shared" si="25"/>
        <v>0</v>
      </c>
      <c r="R71" s="39">
        <f t="shared" si="25"/>
        <v>0</v>
      </c>
      <c r="T71" s="39">
        <f>T72+T73+T76</f>
        <v>3500</v>
      </c>
      <c r="U71" s="49">
        <f t="shared" si="14"/>
        <v>1940322.49</v>
      </c>
    </row>
    <row r="72" spans="1:21" s="32" customFormat="1" ht="24" customHeight="1" x14ac:dyDescent="0.2">
      <c r="A72" s="40"/>
      <c r="B72" s="40"/>
      <c r="C72" s="28" t="s">
        <v>100</v>
      </c>
      <c r="D72" s="59" t="s">
        <v>101</v>
      </c>
      <c r="E72" s="60">
        <f t="shared" ref="E72" si="26">G72+H72+I72+J72+K72+L72</f>
        <v>1797460.89</v>
      </c>
      <c r="F72" s="54">
        <f>G72+H72+I72+J72+K72+L72+M72+N72+O72+P72+Q72+R72</f>
        <v>1797460.89</v>
      </c>
      <c r="G72" s="31">
        <v>1797460.89</v>
      </c>
      <c r="H72" s="31"/>
      <c r="I72" s="31"/>
      <c r="J72" s="31"/>
      <c r="K72" s="31"/>
      <c r="L72" s="31"/>
      <c r="M72" s="31"/>
      <c r="N72" s="31"/>
      <c r="O72" s="31"/>
      <c r="P72" s="54"/>
      <c r="Q72" s="54"/>
      <c r="R72" s="54"/>
      <c r="U72" s="49">
        <f t="shared" si="14"/>
        <v>1797460.89</v>
      </c>
    </row>
    <row r="73" spans="1:21" s="32" customFormat="1" ht="31.5" x14ac:dyDescent="0.25">
      <c r="A73" s="40"/>
      <c r="B73" s="40"/>
      <c r="C73" s="45" t="s">
        <v>102</v>
      </c>
      <c r="D73" s="53" t="s">
        <v>103</v>
      </c>
      <c r="E73" s="60">
        <f>E74</f>
        <v>0</v>
      </c>
      <c r="F73" s="54">
        <f>F74</f>
        <v>142861.6</v>
      </c>
      <c r="G73" s="54">
        <f t="shared" ref="G73:R73" si="27">G74</f>
        <v>0</v>
      </c>
      <c r="H73" s="54">
        <f t="shared" si="27"/>
        <v>0</v>
      </c>
      <c r="I73" s="54">
        <f t="shared" si="27"/>
        <v>0</v>
      </c>
      <c r="J73" s="54">
        <f t="shared" si="27"/>
        <v>0</v>
      </c>
      <c r="K73" s="54">
        <f t="shared" si="27"/>
        <v>0</v>
      </c>
      <c r="L73" s="54">
        <f t="shared" si="27"/>
        <v>0</v>
      </c>
      <c r="M73" s="54">
        <f t="shared" si="27"/>
        <v>0</v>
      </c>
      <c r="N73" s="54">
        <f t="shared" si="27"/>
        <v>0</v>
      </c>
      <c r="O73" s="54">
        <f t="shared" si="27"/>
        <v>142861.6</v>
      </c>
      <c r="P73" s="54">
        <f t="shared" si="27"/>
        <v>0</v>
      </c>
      <c r="Q73" s="54">
        <f t="shared" si="27"/>
        <v>0</v>
      </c>
      <c r="R73" s="54">
        <f t="shared" si="27"/>
        <v>0</v>
      </c>
      <c r="T73" s="54">
        <f>T74</f>
        <v>0</v>
      </c>
      <c r="U73" s="49">
        <f t="shared" si="14"/>
        <v>142861.6</v>
      </c>
    </row>
    <row r="74" spans="1:21" s="32" customFormat="1" x14ac:dyDescent="0.2">
      <c r="A74" s="40"/>
      <c r="B74" s="40"/>
      <c r="C74" s="45"/>
      <c r="D74" s="47" t="s">
        <v>104</v>
      </c>
      <c r="E74" s="30">
        <f>J74</f>
        <v>0</v>
      </c>
      <c r="F74" s="31">
        <f t="shared" ref="F74:F75" si="28">G74+H74+I74+J74+K74+L74+M74+N74+O74+P74+Q74+R74</f>
        <v>142861.6</v>
      </c>
      <c r="G74" s="41"/>
      <c r="H74" s="41"/>
      <c r="I74" s="41"/>
      <c r="J74" s="41"/>
      <c r="K74" s="41"/>
      <c r="L74" s="41"/>
      <c r="M74" s="41"/>
      <c r="N74" s="41"/>
      <c r="O74" s="41">
        <v>142861.6</v>
      </c>
      <c r="P74" s="41"/>
      <c r="Q74" s="41"/>
      <c r="R74" s="41"/>
      <c r="T74" s="41"/>
      <c r="U74" s="49">
        <f t="shared" si="14"/>
        <v>142861.6</v>
      </c>
    </row>
    <row r="75" spans="1:21" s="32" customFormat="1" ht="31.5" hidden="1" x14ac:dyDescent="0.25">
      <c r="A75" s="40"/>
      <c r="B75" s="40"/>
      <c r="C75" s="61" t="s">
        <v>105</v>
      </c>
      <c r="D75" s="53" t="s">
        <v>106</v>
      </c>
      <c r="E75" s="30"/>
      <c r="F75" s="31">
        <f t="shared" si="28"/>
        <v>0</v>
      </c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T75" s="41"/>
      <c r="U75" s="49"/>
    </row>
    <row r="76" spans="1:21" s="32" customFormat="1" ht="31.5" x14ac:dyDescent="0.25">
      <c r="A76" s="40"/>
      <c r="B76" s="40"/>
      <c r="C76" s="37" t="s">
        <v>107</v>
      </c>
      <c r="D76" s="62" t="s">
        <v>108</v>
      </c>
      <c r="E76" s="54">
        <f>E78</f>
        <v>2000</v>
      </c>
      <c r="F76" s="54">
        <f>F77+F79</f>
        <v>3500</v>
      </c>
      <c r="G76" s="54">
        <f t="shared" ref="G76:R76" si="29">G77+G79</f>
        <v>2000</v>
      </c>
      <c r="H76" s="54">
        <f t="shared" si="29"/>
        <v>0</v>
      </c>
      <c r="I76" s="54">
        <f t="shared" si="29"/>
        <v>0</v>
      </c>
      <c r="J76" s="54">
        <f t="shared" si="29"/>
        <v>0</v>
      </c>
      <c r="K76" s="54">
        <f t="shared" si="29"/>
        <v>0</v>
      </c>
      <c r="L76" s="54">
        <f t="shared" si="29"/>
        <v>0</v>
      </c>
      <c r="M76" s="54">
        <f t="shared" si="29"/>
        <v>1500</v>
      </c>
      <c r="N76" s="54">
        <f t="shared" si="29"/>
        <v>0</v>
      </c>
      <c r="O76" s="54">
        <f t="shared" si="29"/>
        <v>0</v>
      </c>
      <c r="P76" s="54">
        <f t="shared" si="29"/>
        <v>0</v>
      </c>
      <c r="Q76" s="54">
        <f t="shared" si="29"/>
        <v>0</v>
      </c>
      <c r="R76" s="54">
        <f t="shared" si="29"/>
        <v>0</v>
      </c>
      <c r="T76" s="54">
        <f>T77+T79</f>
        <v>3500</v>
      </c>
      <c r="U76" s="49">
        <f t="shared" si="14"/>
        <v>0</v>
      </c>
    </row>
    <row r="77" spans="1:21" s="32" customFormat="1" ht="31.5" x14ac:dyDescent="0.25">
      <c r="A77" s="40"/>
      <c r="B77" s="40"/>
      <c r="C77" s="40"/>
      <c r="D77" s="62" t="s">
        <v>109</v>
      </c>
      <c r="E77" s="54"/>
      <c r="F77" s="54">
        <f>F78</f>
        <v>3500</v>
      </c>
      <c r="G77" s="54">
        <f t="shared" ref="G77:R77" si="30">G78</f>
        <v>2000</v>
      </c>
      <c r="H77" s="54">
        <f t="shared" si="30"/>
        <v>0</v>
      </c>
      <c r="I77" s="54">
        <f t="shared" si="30"/>
        <v>0</v>
      </c>
      <c r="J77" s="54">
        <f t="shared" si="30"/>
        <v>0</v>
      </c>
      <c r="K77" s="54">
        <f t="shared" si="30"/>
        <v>0</v>
      </c>
      <c r="L77" s="54">
        <f t="shared" si="30"/>
        <v>0</v>
      </c>
      <c r="M77" s="54">
        <f t="shared" si="30"/>
        <v>1500</v>
      </c>
      <c r="N77" s="54">
        <f t="shared" si="30"/>
        <v>0</v>
      </c>
      <c r="O77" s="54">
        <f t="shared" si="30"/>
        <v>0</v>
      </c>
      <c r="P77" s="54">
        <f t="shared" si="30"/>
        <v>0</v>
      </c>
      <c r="Q77" s="54">
        <f t="shared" si="30"/>
        <v>0</v>
      </c>
      <c r="R77" s="54">
        <f t="shared" si="30"/>
        <v>0</v>
      </c>
      <c r="T77" s="54">
        <f t="shared" ref="T77" si="31">T78</f>
        <v>3500</v>
      </c>
      <c r="U77" s="49">
        <f t="shared" si="14"/>
        <v>0</v>
      </c>
    </row>
    <row r="78" spans="1:21" s="51" customFormat="1" ht="24" customHeight="1" x14ac:dyDescent="0.2">
      <c r="A78" s="40"/>
      <c r="B78" s="40"/>
      <c r="C78" s="40"/>
      <c r="D78" s="63" t="s">
        <v>110</v>
      </c>
      <c r="E78" s="30">
        <f t="shared" ref="E78" si="32">G78+H78+I78+J78+K78+L78</f>
        <v>2000</v>
      </c>
      <c r="F78" s="31">
        <f t="shared" ref="F78" si="33">G78+H78+I78+J78+K78+L78+M78+N78+O78+P78+Q78+R78</f>
        <v>3500</v>
      </c>
      <c r="G78" s="50">
        <v>2000</v>
      </c>
      <c r="H78" s="50"/>
      <c r="I78" s="50"/>
      <c r="J78" s="50"/>
      <c r="K78" s="50"/>
      <c r="L78" s="50"/>
      <c r="M78" s="50">
        <v>1500</v>
      </c>
      <c r="N78" s="50"/>
      <c r="O78" s="50"/>
      <c r="P78" s="50"/>
      <c r="Q78" s="50"/>
      <c r="R78" s="50"/>
      <c r="T78" s="51">
        <f>1500+2000</f>
        <v>3500</v>
      </c>
      <c r="U78" s="49">
        <f t="shared" si="14"/>
        <v>0</v>
      </c>
    </row>
    <row r="79" spans="1:21" s="32" customFormat="1" ht="78.75" hidden="1" x14ac:dyDescent="0.25">
      <c r="A79" s="40"/>
      <c r="B79" s="40"/>
      <c r="C79" s="40"/>
      <c r="D79" s="53" t="s">
        <v>111</v>
      </c>
      <c r="E79" s="53"/>
      <c r="F79" s="54">
        <f>F80+F82+F81+F83+F84+F85+F86</f>
        <v>0</v>
      </c>
      <c r="G79" s="54">
        <f t="shared" ref="G79:Q79" si="34">G80+G82+G81+G83+G84+G85+G86</f>
        <v>0</v>
      </c>
      <c r="H79" s="54">
        <f t="shared" si="34"/>
        <v>0</v>
      </c>
      <c r="I79" s="54">
        <f t="shared" si="34"/>
        <v>0</v>
      </c>
      <c r="J79" s="54">
        <f t="shared" si="34"/>
        <v>0</v>
      </c>
      <c r="K79" s="54">
        <f t="shared" si="34"/>
        <v>0</v>
      </c>
      <c r="L79" s="54">
        <f t="shared" si="34"/>
        <v>0</v>
      </c>
      <c r="M79" s="54">
        <f t="shared" si="34"/>
        <v>0</v>
      </c>
      <c r="N79" s="54">
        <f t="shared" si="34"/>
        <v>0</v>
      </c>
      <c r="O79" s="54">
        <f t="shared" si="34"/>
        <v>0</v>
      </c>
      <c r="P79" s="54">
        <f t="shared" si="34"/>
        <v>0</v>
      </c>
      <c r="Q79" s="54">
        <f t="shared" si="34"/>
        <v>0</v>
      </c>
      <c r="R79" s="54">
        <f>R80+R82+R81+R83+R84+R85+R86</f>
        <v>0</v>
      </c>
      <c r="T79" s="64">
        <f>T80+T81+T82+T83+T84+T85+T86</f>
        <v>0</v>
      </c>
      <c r="U79" s="49">
        <f t="shared" si="14"/>
        <v>0</v>
      </c>
    </row>
    <row r="80" spans="1:21" s="32" customFormat="1" ht="31.5" hidden="1" x14ac:dyDescent="0.25">
      <c r="A80" s="40"/>
      <c r="B80" s="40"/>
      <c r="C80" s="42"/>
      <c r="D80" s="65" t="s">
        <v>112</v>
      </c>
      <c r="E80" s="66"/>
      <c r="F80" s="31">
        <f t="shared" ref="F80:F86" si="35">G80+H80+I80+J80+K80+L80+M80+N80+O80+P80+Q80+R80</f>
        <v>0</v>
      </c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U80" s="49">
        <f t="shared" si="14"/>
        <v>0</v>
      </c>
    </row>
    <row r="81" spans="1:21" s="32" customFormat="1" ht="15.75" hidden="1" customHeight="1" x14ac:dyDescent="0.25">
      <c r="A81" s="40"/>
      <c r="B81" s="40"/>
      <c r="C81" s="67"/>
      <c r="D81" s="65"/>
      <c r="E81" s="66"/>
      <c r="F81" s="31">
        <f t="shared" si="35"/>
        <v>0</v>
      </c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U81" s="49">
        <f t="shared" si="14"/>
        <v>0</v>
      </c>
    </row>
    <row r="82" spans="1:21" s="32" customFormat="1" ht="15.75" hidden="1" customHeight="1" x14ac:dyDescent="0.25">
      <c r="A82" s="40"/>
      <c r="B82" s="40"/>
      <c r="C82" s="67"/>
      <c r="D82" s="65"/>
      <c r="E82" s="66"/>
      <c r="F82" s="31">
        <f t="shared" si="35"/>
        <v>0</v>
      </c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U82" s="49">
        <f t="shared" si="14"/>
        <v>0</v>
      </c>
    </row>
    <row r="83" spans="1:21" s="32" customFormat="1" ht="15.75" hidden="1" customHeight="1" x14ac:dyDescent="0.25">
      <c r="A83" s="40"/>
      <c r="B83" s="40"/>
      <c r="C83" s="67"/>
      <c r="D83" s="65"/>
      <c r="E83" s="66"/>
      <c r="F83" s="31">
        <f t="shared" si="35"/>
        <v>0</v>
      </c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U83" s="49">
        <f t="shared" si="14"/>
        <v>0</v>
      </c>
    </row>
    <row r="84" spans="1:21" s="32" customFormat="1" ht="15.75" hidden="1" customHeight="1" x14ac:dyDescent="0.2">
      <c r="A84" s="40"/>
      <c r="B84" s="40"/>
      <c r="C84" s="67"/>
      <c r="D84" s="47"/>
      <c r="E84" s="47"/>
      <c r="F84" s="31">
        <f t="shared" si="35"/>
        <v>0</v>
      </c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U84" s="49">
        <f t="shared" si="14"/>
        <v>0</v>
      </c>
    </row>
    <row r="85" spans="1:21" s="32" customFormat="1" ht="15.75" hidden="1" customHeight="1" x14ac:dyDescent="0.2">
      <c r="A85" s="40"/>
      <c r="B85" s="40"/>
      <c r="C85" s="67"/>
      <c r="D85" s="47"/>
      <c r="E85" s="47"/>
      <c r="F85" s="31">
        <f t="shared" si="35"/>
        <v>0</v>
      </c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U85" s="49">
        <f t="shared" si="14"/>
        <v>0</v>
      </c>
    </row>
    <row r="86" spans="1:21" s="32" customFormat="1" ht="15.75" hidden="1" customHeight="1" x14ac:dyDescent="0.2">
      <c r="A86" s="40"/>
      <c r="B86" s="40"/>
      <c r="C86" s="67"/>
      <c r="D86" s="47"/>
      <c r="E86" s="47"/>
      <c r="F86" s="31">
        <f t="shared" si="35"/>
        <v>0</v>
      </c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U86" s="49">
        <f t="shared" si="14"/>
        <v>0</v>
      </c>
    </row>
    <row r="87" spans="1:21" s="69" customFormat="1" ht="31.5" x14ac:dyDescent="0.2">
      <c r="A87" s="25" t="s">
        <v>113</v>
      </c>
      <c r="B87" s="25" t="s">
        <v>114</v>
      </c>
      <c r="C87" s="36" t="s">
        <v>29</v>
      </c>
      <c r="D87" s="68" t="s">
        <v>115</v>
      </c>
      <c r="E87" s="68"/>
      <c r="F87" s="35">
        <f>F88</f>
        <v>753027.52</v>
      </c>
      <c r="G87" s="35">
        <f t="shared" ref="G87:R87" si="36">G88</f>
        <v>753027.52</v>
      </c>
      <c r="H87" s="35">
        <f t="shared" si="36"/>
        <v>0</v>
      </c>
      <c r="I87" s="35">
        <f t="shared" si="36"/>
        <v>0</v>
      </c>
      <c r="J87" s="35">
        <f t="shared" si="36"/>
        <v>0</v>
      </c>
      <c r="K87" s="35">
        <f t="shared" si="36"/>
        <v>0</v>
      </c>
      <c r="L87" s="35">
        <f t="shared" si="36"/>
        <v>0</v>
      </c>
      <c r="M87" s="35">
        <f t="shared" si="36"/>
        <v>0</v>
      </c>
      <c r="N87" s="35">
        <f t="shared" si="36"/>
        <v>0</v>
      </c>
      <c r="O87" s="35">
        <f t="shared" si="36"/>
        <v>0</v>
      </c>
      <c r="P87" s="35">
        <f t="shared" si="36"/>
        <v>0</v>
      </c>
      <c r="Q87" s="35">
        <f t="shared" si="36"/>
        <v>0</v>
      </c>
      <c r="R87" s="35">
        <f t="shared" si="36"/>
        <v>0</v>
      </c>
      <c r="U87" s="49">
        <f t="shared" si="14"/>
        <v>753027.52</v>
      </c>
    </row>
    <row r="88" spans="1:21" s="32" customFormat="1" ht="22.5" customHeight="1" x14ac:dyDescent="0.2">
      <c r="A88" s="37" t="s">
        <v>116</v>
      </c>
      <c r="B88" s="37" t="s">
        <v>114</v>
      </c>
      <c r="C88" s="37" t="s">
        <v>62</v>
      </c>
      <c r="D88" s="38" t="s">
        <v>63</v>
      </c>
      <c r="E88" s="39" t="e">
        <f>#REF!+E89+#REF!</f>
        <v>#REF!</v>
      </c>
      <c r="F88" s="39">
        <f>F89+F90+F91</f>
        <v>753027.52</v>
      </c>
      <c r="G88" s="39">
        <f t="shared" ref="G88:R88" si="37">G89+G90+G91</f>
        <v>753027.52</v>
      </c>
      <c r="H88" s="39">
        <f t="shared" si="37"/>
        <v>0</v>
      </c>
      <c r="I88" s="39">
        <f t="shared" si="37"/>
        <v>0</v>
      </c>
      <c r="J88" s="39">
        <f t="shared" si="37"/>
        <v>0</v>
      </c>
      <c r="K88" s="39">
        <f t="shared" si="37"/>
        <v>0</v>
      </c>
      <c r="L88" s="39">
        <f t="shared" si="37"/>
        <v>0</v>
      </c>
      <c r="M88" s="39">
        <f t="shared" si="37"/>
        <v>0</v>
      </c>
      <c r="N88" s="39">
        <f t="shared" si="37"/>
        <v>0</v>
      </c>
      <c r="O88" s="39">
        <f t="shared" si="37"/>
        <v>0</v>
      </c>
      <c r="P88" s="39">
        <f t="shared" si="37"/>
        <v>0</v>
      </c>
      <c r="Q88" s="39">
        <f t="shared" si="37"/>
        <v>0</v>
      </c>
      <c r="R88" s="39">
        <f t="shared" si="37"/>
        <v>0</v>
      </c>
      <c r="U88" s="49">
        <f t="shared" si="14"/>
        <v>753027.52</v>
      </c>
    </row>
    <row r="89" spans="1:21" s="32" customFormat="1" ht="22.5" customHeight="1" x14ac:dyDescent="0.2">
      <c r="A89" s="40"/>
      <c r="B89" s="40"/>
      <c r="C89" s="40"/>
      <c r="D89" s="29" t="s">
        <v>117</v>
      </c>
      <c r="E89" s="30">
        <f t="shared" ref="E89" si="38">G89+H89+I89+J89+K89+L89</f>
        <v>611006.75</v>
      </c>
      <c r="F89" s="31">
        <f t="shared" ref="F89:F91" si="39">G89+H89+I89+J89+K89+L89+M89+N89+O89+P89+Q89+R89</f>
        <v>611006.75</v>
      </c>
      <c r="G89" s="46">
        <v>611006.75</v>
      </c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U89" s="49">
        <f t="shared" si="14"/>
        <v>611006.75</v>
      </c>
    </row>
    <row r="90" spans="1:21" s="32" customFormat="1" ht="22.5" customHeight="1" x14ac:dyDescent="0.2">
      <c r="A90" s="40"/>
      <c r="B90" s="40"/>
      <c r="C90" s="40"/>
      <c r="D90" s="48" t="s">
        <v>69</v>
      </c>
      <c r="E90" s="47"/>
      <c r="F90" s="31">
        <f t="shared" si="39"/>
        <v>142020.77000000002</v>
      </c>
      <c r="G90" s="46">
        <v>142020.77000000002</v>
      </c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U90" s="49">
        <f t="shared" si="14"/>
        <v>142020.77000000002</v>
      </c>
    </row>
    <row r="91" spans="1:21" s="32" customFormat="1" ht="23.25" hidden="1" customHeight="1" x14ac:dyDescent="0.2">
      <c r="A91" s="42"/>
      <c r="B91" s="42"/>
      <c r="C91" s="42"/>
      <c r="D91" s="29" t="s">
        <v>118</v>
      </c>
      <c r="E91" s="47"/>
      <c r="F91" s="31">
        <f t="shared" si="39"/>
        <v>0</v>
      </c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U91" s="49">
        <f t="shared" si="14"/>
        <v>0</v>
      </c>
    </row>
    <row r="92" spans="1:21" s="32" customFormat="1" x14ac:dyDescent="0.2">
      <c r="A92" s="70" t="s">
        <v>119</v>
      </c>
      <c r="B92" s="70" t="s">
        <v>120</v>
      </c>
      <c r="C92" s="70" t="s">
        <v>121</v>
      </c>
      <c r="D92" s="34" t="s">
        <v>122</v>
      </c>
      <c r="E92" s="39">
        <f>E93</f>
        <v>212.5</v>
      </c>
      <c r="F92" s="35">
        <f>F93</f>
        <v>212.5</v>
      </c>
      <c r="G92" s="39">
        <f t="shared" ref="G92:R92" si="40">G93</f>
        <v>212.5</v>
      </c>
      <c r="H92" s="39">
        <f t="shared" si="40"/>
        <v>0</v>
      </c>
      <c r="I92" s="39">
        <f t="shared" si="40"/>
        <v>0</v>
      </c>
      <c r="J92" s="39">
        <f t="shared" si="40"/>
        <v>0</v>
      </c>
      <c r="K92" s="39">
        <f t="shared" si="40"/>
        <v>0</v>
      </c>
      <c r="L92" s="39">
        <f t="shared" si="40"/>
        <v>0</v>
      </c>
      <c r="M92" s="39">
        <f t="shared" si="40"/>
        <v>0</v>
      </c>
      <c r="N92" s="39">
        <f t="shared" si="40"/>
        <v>0</v>
      </c>
      <c r="O92" s="39">
        <f t="shared" si="40"/>
        <v>0</v>
      </c>
      <c r="P92" s="39">
        <f t="shared" si="40"/>
        <v>0</v>
      </c>
      <c r="Q92" s="39">
        <f t="shared" si="40"/>
        <v>0</v>
      </c>
      <c r="R92" s="39">
        <f t="shared" si="40"/>
        <v>0</v>
      </c>
      <c r="U92" s="49">
        <f t="shared" si="14"/>
        <v>212.5</v>
      </c>
    </row>
    <row r="93" spans="1:21" s="32" customFormat="1" ht="46.5" customHeight="1" x14ac:dyDescent="0.2">
      <c r="A93" s="71"/>
      <c r="B93" s="71"/>
      <c r="C93" s="71"/>
      <c r="D93" s="72" t="s">
        <v>123</v>
      </c>
      <c r="E93" s="30">
        <f t="shared" ref="E93" si="41">G93+H93+I93+J93+K93+L93</f>
        <v>212.5</v>
      </c>
      <c r="F93" s="31">
        <f>G93+H93+I93+J93+K93+L93+M93+N93+O93+P93+Q93+R93</f>
        <v>212.5</v>
      </c>
      <c r="G93" s="41">
        <v>212.5</v>
      </c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U93" s="49">
        <f t="shared" si="14"/>
        <v>212.5</v>
      </c>
    </row>
    <row r="94" spans="1:21" s="32" customFormat="1" x14ac:dyDescent="0.2">
      <c r="A94" s="73" t="s">
        <v>124</v>
      </c>
      <c r="B94" s="73"/>
      <c r="C94" s="73"/>
      <c r="D94" s="73"/>
      <c r="E94" s="35" t="e">
        <f>E12+E17+E19+E24+E30+E51+E71+E92+E22</f>
        <v>#REF!</v>
      </c>
      <c r="F94" s="35">
        <f>F92+F87+F18+F17+F11</f>
        <v>17255649.529999997</v>
      </c>
      <c r="G94" s="49"/>
      <c r="J94" s="49"/>
    </row>
    <row r="95" spans="1:21" s="32" customFormat="1" ht="24" customHeight="1" x14ac:dyDescent="0.2">
      <c r="A95" s="74"/>
      <c r="B95" s="74"/>
      <c r="C95" s="74"/>
      <c r="D95" s="74"/>
      <c r="E95" s="74"/>
      <c r="F95" s="74"/>
      <c r="G95" s="49"/>
      <c r="J95" s="49"/>
    </row>
    <row r="96" spans="1:21" ht="36" customHeight="1" x14ac:dyDescent="0.25">
      <c r="A96" s="13" t="s">
        <v>125</v>
      </c>
      <c r="B96" s="14"/>
      <c r="C96" s="14"/>
      <c r="D96" s="14"/>
      <c r="E96" s="6" t="s">
        <v>126</v>
      </c>
      <c r="F96" s="6"/>
      <c r="G96" s="49"/>
      <c r="H96" s="32"/>
      <c r="I96" s="32"/>
      <c r="J96" s="49"/>
      <c r="K96" s="32"/>
      <c r="L96" s="32"/>
      <c r="M96" s="9"/>
      <c r="N96" s="9"/>
      <c r="O96" s="9"/>
      <c r="P96" s="9"/>
      <c r="Q96" s="9"/>
    </row>
    <row r="97" spans="1:21" s="32" customFormat="1" ht="24" customHeight="1" x14ac:dyDescent="0.2">
      <c r="A97" s="74"/>
      <c r="B97" s="74"/>
      <c r="C97" s="74"/>
      <c r="D97" s="74"/>
      <c r="E97" s="74"/>
      <c r="F97" s="75"/>
      <c r="G97" s="49"/>
      <c r="J97" s="49"/>
    </row>
    <row r="98" spans="1:21" s="32" customFormat="1" ht="36.75" customHeight="1" x14ac:dyDescent="0.2">
      <c r="A98" s="20" t="s">
        <v>9</v>
      </c>
      <c r="B98" s="20" t="s">
        <v>10</v>
      </c>
      <c r="C98" s="20" t="s">
        <v>11</v>
      </c>
      <c r="D98" s="20" t="s">
        <v>12</v>
      </c>
      <c r="E98" s="20" t="s">
        <v>13</v>
      </c>
      <c r="F98" s="20" t="s">
        <v>14</v>
      </c>
      <c r="G98" s="49"/>
      <c r="J98" s="49"/>
    </row>
    <row r="99" spans="1:21" s="32" customFormat="1" ht="24" customHeight="1" x14ac:dyDescent="0.2">
      <c r="A99" s="22">
        <v>1</v>
      </c>
      <c r="B99" s="22">
        <v>2</v>
      </c>
      <c r="C99" s="22">
        <v>3</v>
      </c>
      <c r="D99" s="22">
        <v>4</v>
      </c>
      <c r="E99" s="22">
        <v>5</v>
      </c>
      <c r="F99" s="22">
        <v>5</v>
      </c>
      <c r="G99" s="49"/>
      <c r="J99" s="49"/>
    </row>
    <row r="100" spans="1:21" s="32" customFormat="1" ht="25.5" customHeight="1" x14ac:dyDescent="0.2">
      <c r="A100" s="70" t="s">
        <v>127</v>
      </c>
      <c r="B100" s="70" t="s">
        <v>50</v>
      </c>
      <c r="C100" s="70" t="s">
        <v>44</v>
      </c>
      <c r="D100" s="38" t="s">
        <v>83</v>
      </c>
      <c r="E100" s="39" t="e">
        <f>E101+#REF!</f>
        <v>#REF!</v>
      </c>
      <c r="F100" s="39">
        <f>F102</f>
        <v>2564015.7999999998</v>
      </c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T100" s="39"/>
      <c r="U100" s="49"/>
    </row>
    <row r="101" spans="1:21" s="32" customFormat="1" ht="18.75" hidden="1" customHeight="1" x14ac:dyDescent="0.2">
      <c r="A101" s="76"/>
      <c r="B101" s="76"/>
      <c r="C101" s="76"/>
      <c r="D101" s="47" t="s">
        <v>84</v>
      </c>
      <c r="E101" s="30">
        <f t="shared" ref="E101" si="42">G101+H101+I101+J101+K101+L101</f>
        <v>0</v>
      </c>
      <c r="F101" s="31">
        <f>G101+H101+I101+J101+K101+L101+M101+N101+O101+P101+Q101+R101</f>
        <v>0</v>
      </c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U101" s="49"/>
    </row>
    <row r="102" spans="1:21" s="51" customFormat="1" ht="28.5" customHeight="1" x14ac:dyDescent="0.2">
      <c r="A102" s="76"/>
      <c r="B102" s="76"/>
      <c r="C102" s="76"/>
      <c r="D102" s="47" t="s">
        <v>128</v>
      </c>
      <c r="E102" s="47"/>
      <c r="F102" s="31">
        <f>G102+H102+I102+J102+K102+L102+M102+N102+O102+P102+Q102+R102</f>
        <v>2564015.7999999998</v>
      </c>
      <c r="G102" s="50">
        <v>2564015.7999999998</v>
      </c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U102" s="49"/>
    </row>
    <row r="103" spans="1:21" s="32" customFormat="1" ht="24" customHeight="1" x14ac:dyDescent="0.2">
      <c r="A103" s="73" t="s">
        <v>124</v>
      </c>
      <c r="B103" s="73"/>
      <c r="C103" s="73"/>
      <c r="D103" s="73"/>
      <c r="E103" s="35">
        <f>E21+E26+E28+E33+E39+E60+E80+E101+E31</f>
        <v>16955.699999999997</v>
      </c>
      <c r="F103" s="35">
        <f>F100</f>
        <v>2564015.7999999998</v>
      </c>
      <c r="G103" s="49"/>
      <c r="J103" s="49"/>
    </row>
    <row r="104" spans="1:21" s="32" customFormat="1" ht="24" customHeight="1" x14ac:dyDescent="0.25">
      <c r="A104" s="74"/>
      <c r="B104" s="74"/>
      <c r="C104" s="74"/>
      <c r="D104" s="74"/>
      <c r="E104" s="74"/>
      <c r="F104" s="75"/>
      <c r="G104" s="49"/>
      <c r="J104" s="49"/>
      <c r="T104" s="2"/>
    </row>
    <row r="105" spans="1:21" ht="33" customHeight="1" x14ac:dyDescent="0.25">
      <c r="A105" s="77" t="s">
        <v>129</v>
      </c>
      <c r="B105" s="77"/>
      <c r="C105" s="77"/>
      <c r="D105" s="77"/>
      <c r="E105" s="78"/>
      <c r="F105" s="79" t="s">
        <v>130</v>
      </c>
    </row>
    <row r="106" spans="1:21" x14ac:dyDescent="0.25">
      <c r="A106" s="80"/>
      <c r="B106" s="80"/>
      <c r="C106" s="80"/>
      <c r="D106" s="81"/>
      <c r="E106" s="81"/>
      <c r="F106" s="82" t="s">
        <v>131</v>
      </c>
    </row>
    <row r="107" spans="1:21" x14ac:dyDescent="0.25">
      <c r="A107" s="80"/>
      <c r="B107" s="80"/>
      <c r="C107" s="80"/>
      <c r="D107" s="81"/>
      <c r="E107" s="81"/>
      <c r="F107" s="82"/>
    </row>
    <row r="108" spans="1:21" x14ac:dyDescent="0.25">
      <c r="A108" s="83"/>
      <c r="B108" s="83"/>
      <c r="C108" s="83"/>
      <c r="D108" s="81"/>
      <c r="E108" s="81"/>
      <c r="F108" s="84"/>
    </row>
    <row r="109" spans="1:21" ht="30" customHeight="1" x14ac:dyDescent="0.25">
      <c r="A109" s="77" t="s">
        <v>132</v>
      </c>
      <c r="B109" s="77"/>
      <c r="C109" s="77"/>
      <c r="D109" s="77"/>
      <c r="E109" s="10"/>
      <c r="F109" s="79" t="s">
        <v>133</v>
      </c>
    </row>
    <row r="110" spans="1:21" x14ac:dyDescent="0.25">
      <c r="D110" s="86"/>
      <c r="E110" s="86"/>
      <c r="F110" s="82" t="s">
        <v>131</v>
      </c>
    </row>
    <row r="111" spans="1:21" x14ac:dyDescent="0.25">
      <c r="D111" s="86"/>
      <c r="E111" s="86"/>
      <c r="F111" s="86"/>
    </row>
    <row r="112" spans="1:21" x14ac:dyDescent="0.25">
      <c r="D112" s="86"/>
      <c r="E112" s="86"/>
      <c r="F112" s="86"/>
    </row>
    <row r="113" spans="1:6" x14ac:dyDescent="0.25">
      <c r="A113" s="2"/>
      <c r="B113" s="2"/>
      <c r="C113" s="2"/>
      <c r="D113" s="86"/>
      <c r="E113" s="86"/>
      <c r="F113" s="86"/>
    </row>
    <row r="114" spans="1:6" x14ac:dyDescent="0.25">
      <c r="A114" s="2"/>
      <c r="B114" s="2"/>
      <c r="C114" s="2"/>
      <c r="D114" s="86"/>
      <c r="E114" s="86"/>
      <c r="F114" s="86"/>
    </row>
    <row r="115" spans="1:6" x14ac:dyDescent="0.25">
      <c r="A115" s="2"/>
      <c r="B115" s="2"/>
      <c r="C115" s="2"/>
      <c r="D115" s="86"/>
      <c r="E115" s="86"/>
      <c r="F115" s="86"/>
    </row>
    <row r="116" spans="1:6" x14ac:dyDescent="0.25">
      <c r="A116" s="2"/>
      <c r="B116" s="2"/>
      <c r="C116" s="2"/>
      <c r="D116" s="86"/>
      <c r="E116" s="86"/>
      <c r="F116" s="86"/>
    </row>
    <row r="117" spans="1:6" x14ac:dyDescent="0.25">
      <c r="A117" s="2"/>
      <c r="B117" s="2"/>
      <c r="C117" s="2"/>
      <c r="D117" s="86"/>
      <c r="E117" s="86"/>
      <c r="F117" s="86"/>
    </row>
    <row r="118" spans="1:6" x14ac:dyDescent="0.25">
      <c r="A118" s="2"/>
      <c r="B118" s="2"/>
      <c r="C118" s="2"/>
      <c r="D118" s="86"/>
      <c r="E118" s="86"/>
      <c r="F118" s="86"/>
    </row>
    <row r="119" spans="1:6" x14ac:dyDescent="0.25">
      <c r="A119" s="2"/>
      <c r="B119" s="2"/>
      <c r="C119" s="2"/>
      <c r="D119" s="86"/>
      <c r="E119" s="86"/>
      <c r="F119" s="86"/>
    </row>
    <row r="120" spans="1:6" x14ac:dyDescent="0.25">
      <c r="A120" s="2"/>
      <c r="B120" s="2"/>
      <c r="C120" s="2"/>
      <c r="D120" s="86"/>
      <c r="E120" s="86"/>
      <c r="F120" s="86"/>
    </row>
    <row r="121" spans="1:6" x14ac:dyDescent="0.25">
      <c r="A121" s="2"/>
      <c r="B121" s="2"/>
      <c r="C121" s="2"/>
      <c r="D121" s="86"/>
      <c r="E121" s="86"/>
      <c r="F121" s="86"/>
    </row>
    <row r="122" spans="1:6" x14ac:dyDescent="0.25">
      <c r="A122" s="2"/>
      <c r="B122" s="2"/>
      <c r="C122" s="2"/>
      <c r="D122" s="86"/>
      <c r="E122" s="86"/>
      <c r="F122" s="86"/>
    </row>
    <row r="123" spans="1:6" x14ac:dyDescent="0.25">
      <c r="A123" s="2"/>
      <c r="B123" s="2"/>
      <c r="C123" s="2"/>
      <c r="D123" s="86"/>
      <c r="E123" s="86"/>
      <c r="F123" s="86"/>
    </row>
    <row r="124" spans="1:6" x14ac:dyDescent="0.25">
      <c r="A124" s="2"/>
      <c r="B124" s="2"/>
      <c r="C124" s="2"/>
      <c r="D124" s="86"/>
      <c r="E124" s="86"/>
      <c r="F124" s="86"/>
    </row>
    <row r="125" spans="1:6" x14ac:dyDescent="0.25">
      <c r="A125" s="2"/>
      <c r="B125" s="2"/>
      <c r="C125" s="2"/>
      <c r="D125" s="86"/>
      <c r="E125" s="86"/>
      <c r="F125" s="86"/>
    </row>
    <row r="126" spans="1:6" x14ac:dyDescent="0.25">
      <c r="A126" s="2"/>
      <c r="B126" s="2"/>
      <c r="C126" s="2"/>
      <c r="D126" s="86"/>
      <c r="E126" s="86"/>
      <c r="F126" s="86"/>
    </row>
    <row r="127" spans="1:6" x14ac:dyDescent="0.25">
      <c r="A127" s="2"/>
      <c r="B127" s="2"/>
      <c r="C127" s="2"/>
      <c r="D127" s="86"/>
      <c r="E127" s="86"/>
      <c r="F127" s="86"/>
    </row>
    <row r="128" spans="1:6" x14ac:dyDescent="0.25">
      <c r="A128" s="2"/>
      <c r="B128" s="2"/>
      <c r="C128" s="2"/>
      <c r="D128" s="86"/>
      <c r="E128" s="86"/>
      <c r="F128" s="86"/>
    </row>
    <row r="129" spans="1:6" x14ac:dyDescent="0.25">
      <c r="A129" s="2"/>
      <c r="B129" s="2"/>
      <c r="C129" s="2"/>
      <c r="D129" s="86"/>
      <c r="E129" s="86"/>
      <c r="F129" s="86"/>
    </row>
    <row r="130" spans="1:6" x14ac:dyDescent="0.25">
      <c r="A130" s="2"/>
      <c r="B130" s="2"/>
      <c r="C130" s="2"/>
      <c r="D130" s="86"/>
      <c r="E130" s="86"/>
      <c r="F130" s="86"/>
    </row>
    <row r="131" spans="1:6" x14ac:dyDescent="0.25">
      <c r="A131" s="2"/>
      <c r="B131" s="2"/>
      <c r="C131" s="2"/>
      <c r="D131" s="86"/>
      <c r="E131" s="86"/>
      <c r="F131" s="86"/>
    </row>
    <row r="132" spans="1:6" x14ac:dyDescent="0.25">
      <c r="A132" s="2"/>
      <c r="B132" s="2"/>
      <c r="C132" s="2"/>
      <c r="D132" s="86"/>
      <c r="E132" s="86"/>
      <c r="F132" s="86"/>
    </row>
    <row r="133" spans="1:6" x14ac:dyDescent="0.25">
      <c r="A133" s="2"/>
      <c r="B133" s="2"/>
      <c r="C133" s="2"/>
      <c r="D133" s="86"/>
      <c r="E133" s="86"/>
      <c r="F133" s="86"/>
    </row>
    <row r="134" spans="1:6" x14ac:dyDescent="0.25">
      <c r="A134" s="2"/>
      <c r="B134" s="2"/>
      <c r="C134" s="2"/>
      <c r="D134" s="86"/>
      <c r="E134" s="86"/>
      <c r="F134" s="86"/>
    </row>
    <row r="135" spans="1:6" x14ac:dyDescent="0.25">
      <c r="A135" s="2"/>
      <c r="B135" s="2"/>
      <c r="C135" s="2"/>
      <c r="D135" s="86"/>
      <c r="E135" s="86"/>
      <c r="F135" s="86"/>
    </row>
    <row r="136" spans="1:6" x14ac:dyDescent="0.25">
      <c r="A136" s="2"/>
      <c r="B136" s="2"/>
      <c r="C136" s="2"/>
      <c r="D136" s="86"/>
      <c r="E136" s="86"/>
      <c r="F136" s="86"/>
    </row>
    <row r="137" spans="1:6" x14ac:dyDescent="0.25">
      <c r="A137" s="2"/>
      <c r="B137" s="2"/>
      <c r="C137" s="2"/>
      <c r="D137" s="86"/>
      <c r="E137" s="86"/>
      <c r="F137" s="86"/>
    </row>
    <row r="138" spans="1:6" x14ac:dyDescent="0.25">
      <c r="A138" s="2"/>
      <c r="B138" s="2"/>
      <c r="C138" s="2"/>
      <c r="D138" s="86"/>
      <c r="E138" s="86"/>
      <c r="F138" s="86"/>
    </row>
    <row r="139" spans="1:6" x14ac:dyDescent="0.25">
      <c r="A139" s="2"/>
      <c r="B139" s="2"/>
      <c r="C139" s="2"/>
      <c r="D139" s="86"/>
      <c r="E139" s="86"/>
      <c r="F139" s="86"/>
    </row>
    <row r="140" spans="1:6" x14ac:dyDescent="0.25">
      <c r="A140" s="2"/>
      <c r="B140" s="2"/>
      <c r="C140" s="2"/>
      <c r="D140" s="86"/>
      <c r="E140" s="86"/>
      <c r="F140" s="86"/>
    </row>
    <row r="141" spans="1:6" x14ac:dyDescent="0.25">
      <c r="A141" s="2"/>
      <c r="B141" s="2"/>
      <c r="C141" s="2"/>
      <c r="D141" s="86"/>
      <c r="E141" s="86"/>
      <c r="F141" s="86"/>
    </row>
    <row r="142" spans="1:6" x14ac:dyDescent="0.25">
      <c r="A142" s="2"/>
      <c r="B142" s="2"/>
      <c r="C142" s="2"/>
      <c r="D142" s="86"/>
      <c r="E142" s="86"/>
      <c r="F142" s="86"/>
    </row>
    <row r="143" spans="1:6" x14ac:dyDescent="0.25">
      <c r="A143" s="2"/>
      <c r="B143" s="2"/>
      <c r="C143" s="2"/>
      <c r="D143" s="86"/>
      <c r="E143" s="86"/>
      <c r="F143" s="86"/>
    </row>
    <row r="144" spans="1:6" x14ac:dyDescent="0.25">
      <c r="A144" s="2"/>
      <c r="B144" s="2"/>
      <c r="C144" s="2"/>
      <c r="D144" s="86"/>
      <c r="E144" s="86"/>
      <c r="F144" s="86"/>
    </row>
    <row r="145" spans="1:6" x14ac:dyDescent="0.25">
      <c r="A145" s="2"/>
      <c r="B145" s="2"/>
      <c r="C145" s="2"/>
      <c r="D145" s="86"/>
      <c r="E145" s="86"/>
      <c r="F145" s="86"/>
    </row>
    <row r="146" spans="1:6" x14ac:dyDescent="0.25">
      <c r="A146" s="2"/>
      <c r="B146" s="2"/>
      <c r="C146" s="2"/>
      <c r="D146" s="86"/>
      <c r="E146" s="86"/>
      <c r="F146" s="86"/>
    </row>
    <row r="147" spans="1:6" x14ac:dyDescent="0.25">
      <c r="A147" s="2"/>
      <c r="B147" s="2"/>
      <c r="C147" s="2"/>
      <c r="D147" s="86"/>
      <c r="E147" s="86"/>
      <c r="F147" s="86"/>
    </row>
    <row r="148" spans="1:6" x14ac:dyDescent="0.25">
      <c r="A148" s="2"/>
      <c r="B148" s="2"/>
      <c r="C148" s="2"/>
      <c r="D148" s="86"/>
      <c r="E148" s="86"/>
      <c r="F148" s="86"/>
    </row>
    <row r="149" spans="1:6" x14ac:dyDescent="0.25">
      <c r="A149" s="2"/>
      <c r="B149" s="2"/>
      <c r="C149" s="2"/>
      <c r="D149" s="86"/>
      <c r="E149" s="86"/>
      <c r="F149" s="86"/>
    </row>
    <row r="150" spans="1:6" x14ac:dyDescent="0.25">
      <c r="A150" s="2"/>
      <c r="B150" s="2"/>
      <c r="C150" s="2"/>
      <c r="D150" s="86"/>
      <c r="E150" s="86"/>
      <c r="F150" s="86"/>
    </row>
    <row r="151" spans="1:6" x14ac:dyDescent="0.25">
      <c r="A151" s="2"/>
      <c r="B151" s="2"/>
      <c r="C151" s="2"/>
      <c r="D151" s="86"/>
      <c r="E151" s="86"/>
      <c r="F151" s="86"/>
    </row>
    <row r="152" spans="1:6" x14ac:dyDescent="0.25">
      <c r="A152" s="2"/>
      <c r="B152" s="2"/>
      <c r="C152" s="2"/>
      <c r="D152" s="86"/>
      <c r="E152" s="86"/>
      <c r="F152" s="86"/>
    </row>
    <row r="153" spans="1:6" x14ac:dyDescent="0.25">
      <c r="A153" s="2"/>
      <c r="B153" s="2"/>
      <c r="C153" s="2"/>
      <c r="D153" s="86"/>
      <c r="E153" s="86"/>
      <c r="F153" s="86"/>
    </row>
    <row r="154" spans="1:6" x14ac:dyDescent="0.25">
      <c r="A154" s="2"/>
      <c r="B154" s="2"/>
      <c r="C154" s="2"/>
      <c r="D154" s="86"/>
      <c r="E154" s="86"/>
      <c r="F154" s="86"/>
    </row>
    <row r="155" spans="1:6" x14ac:dyDescent="0.25">
      <c r="A155" s="2"/>
      <c r="B155" s="2"/>
      <c r="C155" s="2"/>
      <c r="D155" s="86"/>
      <c r="E155" s="86"/>
      <c r="F155" s="86"/>
    </row>
    <row r="156" spans="1:6" x14ac:dyDescent="0.25">
      <c r="A156" s="2"/>
      <c r="B156" s="2"/>
      <c r="C156" s="2"/>
      <c r="D156" s="86"/>
      <c r="E156" s="86"/>
      <c r="F156" s="86"/>
    </row>
    <row r="157" spans="1:6" x14ac:dyDescent="0.25">
      <c r="A157" s="2"/>
      <c r="B157" s="2"/>
      <c r="C157" s="2"/>
      <c r="D157" s="86"/>
      <c r="E157" s="86"/>
      <c r="F157" s="86"/>
    </row>
    <row r="158" spans="1:6" x14ac:dyDescent="0.25">
      <c r="A158" s="2"/>
      <c r="B158" s="2"/>
      <c r="C158" s="2"/>
      <c r="D158" s="86"/>
      <c r="E158" s="86"/>
      <c r="F158" s="86"/>
    </row>
    <row r="159" spans="1:6" x14ac:dyDescent="0.25">
      <c r="A159" s="2"/>
      <c r="B159" s="2"/>
      <c r="C159" s="2"/>
      <c r="D159" s="86"/>
      <c r="E159" s="86"/>
      <c r="F159" s="86"/>
    </row>
    <row r="160" spans="1:6" x14ac:dyDescent="0.25">
      <c r="A160" s="2"/>
      <c r="B160" s="2"/>
      <c r="C160" s="2"/>
      <c r="D160" s="86"/>
      <c r="E160" s="86"/>
      <c r="F160" s="86"/>
    </row>
    <row r="161" spans="1:6" x14ac:dyDescent="0.25">
      <c r="A161" s="2"/>
      <c r="B161" s="2"/>
      <c r="C161" s="2"/>
      <c r="D161" s="86"/>
      <c r="E161" s="86"/>
      <c r="F161" s="86"/>
    </row>
    <row r="162" spans="1:6" x14ac:dyDescent="0.25">
      <c r="A162" s="2"/>
      <c r="B162" s="2"/>
      <c r="C162" s="2"/>
      <c r="D162" s="86"/>
      <c r="E162" s="86"/>
      <c r="F162" s="86"/>
    </row>
    <row r="163" spans="1:6" x14ac:dyDescent="0.25">
      <c r="A163" s="2"/>
      <c r="B163" s="2"/>
      <c r="C163" s="2"/>
      <c r="D163" s="86"/>
      <c r="E163" s="86"/>
      <c r="F163" s="86"/>
    </row>
    <row r="164" spans="1:6" x14ac:dyDescent="0.25">
      <c r="A164" s="2"/>
      <c r="B164" s="2"/>
      <c r="C164" s="2"/>
      <c r="D164" s="86"/>
      <c r="E164" s="86"/>
      <c r="F164" s="86"/>
    </row>
    <row r="165" spans="1:6" x14ac:dyDescent="0.25">
      <c r="A165" s="2"/>
      <c r="B165" s="2"/>
      <c r="C165" s="2"/>
      <c r="D165" s="86"/>
      <c r="E165" s="86"/>
      <c r="F165" s="86"/>
    </row>
    <row r="166" spans="1:6" x14ac:dyDescent="0.25">
      <c r="A166" s="2"/>
      <c r="B166" s="2"/>
      <c r="C166" s="2"/>
      <c r="D166" s="86"/>
      <c r="E166" s="86"/>
      <c r="F166" s="86"/>
    </row>
    <row r="167" spans="1:6" x14ac:dyDescent="0.25">
      <c r="A167" s="2"/>
      <c r="B167" s="2"/>
      <c r="C167" s="2"/>
      <c r="D167" s="86"/>
      <c r="E167" s="86"/>
      <c r="F167" s="86"/>
    </row>
    <row r="168" spans="1:6" x14ac:dyDescent="0.25">
      <c r="A168" s="2"/>
      <c r="B168" s="2"/>
      <c r="C168" s="2"/>
      <c r="D168" s="86"/>
      <c r="E168" s="86"/>
      <c r="F168" s="86"/>
    </row>
    <row r="169" spans="1:6" x14ac:dyDescent="0.25">
      <c r="A169" s="2"/>
      <c r="B169" s="2"/>
      <c r="C169" s="2"/>
      <c r="D169" s="86"/>
      <c r="E169" s="86"/>
      <c r="F169" s="86"/>
    </row>
    <row r="170" spans="1:6" x14ac:dyDescent="0.25">
      <c r="A170" s="2"/>
      <c r="B170" s="2"/>
      <c r="C170" s="2"/>
      <c r="D170" s="86"/>
      <c r="E170" s="86"/>
      <c r="F170" s="86"/>
    </row>
    <row r="171" spans="1:6" x14ac:dyDescent="0.25">
      <c r="A171" s="2"/>
      <c r="B171" s="2"/>
      <c r="C171" s="2"/>
      <c r="D171" s="86"/>
      <c r="E171" s="86"/>
      <c r="F171" s="86"/>
    </row>
    <row r="172" spans="1:6" x14ac:dyDescent="0.25">
      <c r="A172" s="2"/>
      <c r="B172" s="2"/>
      <c r="C172" s="2"/>
      <c r="D172" s="86"/>
      <c r="E172" s="86"/>
      <c r="F172" s="86"/>
    </row>
    <row r="173" spans="1:6" x14ac:dyDescent="0.25">
      <c r="A173" s="2"/>
      <c r="B173" s="2"/>
      <c r="C173" s="2"/>
      <c r="D173" s="86"/>
      <c r="E173" s="86"/>
      <c r="F173" s="86"/>
    </row>
    <row r="174" spans="1:6" x14ac:dyDescent="0.25">
      <c r="A174" s="2"/>
      <c r="B174" s="2"/>
      <c r="C174" s="2"/>
      <c r="D174" s="86"/>
      <c r="E174" s="86"/>
      <c r="F174" s="86"/>
    </row>
    <row r="175" spans="1:6" x14ac:dyDescent="0.25">
      <c r="A175" s="2"/>
      <c r="B175" s="2"/>
      <c r="C175" s="2"/>
      <c r="D175" s="86"/>
      <c r="E175" s="86"/>
      <c r="F175" s="86"/>
    </row>
    <row r="176" spans="1:6" x14ac:dyDescent="0.25">
      <c r="A176" s="2"/>
      <c r="B176" s="2"/>
      <c r="C176" s="2"/>
      <c r="D176" s="86"/>
      <c r="E176" s="86"/>
      <c r="F176" s="86"/>
    </row>
    <row r="177" spans="1:6" x14ac:dyDescent="0.25">
      <c r="A177" s="2"/>
      <c r="B177" s="2"/>
      <c r="C177" s="2"/>
      <c r="D177" s="86"/>
      <c r="E177" s="86"/>
      <c r="F177" s="86"/>
    </row>
    <row r="178" spans="1:6" x14ac:dyDescent="0.25">
      <c r="A178" s="2"/>
      <c r="B178" s="2"/>
      <c r="C178" s="2"/>
      <c r="D178" s="86"/>
      <c r="E178" s="86"/>
      <c r="F178" s="86"/>
    </row>
    <row r="179" spans="1:6" x14ac:dyDescent="0.25">
      <c r="A179" s="2"/>
      <c r="B179" s="2"/>
      <c r="C179" s="2"/>
      <c r="D179" s="86"/>
      <c r="E179" s="86"/>
      <c r="F179" s="86"/>
    </row>
    <row r="180" spans="1:6" x14ac:dyDescent="0.25">
      <c r="A180" s="2"/>
      <c r="B180" s="2"/>
      <c r="C180" s="2"/>
      <c r="D180" s="86"/>
      <c r="E180" s="86"/>
      <c r="F180" s="86"/>
    </row>
    <row r="181" spans="1:6" x14ac:dyDescent="0.25">
      <c r="A181" s="2"/>
      <c r="B181" s="2"/>
      <c r="C181" s="2"/>
      <c r="D181" s="86"/>
      <c r="E181" s="86"/>
      <c r="F181" s="86"/>
    </row>
    <row r="182" spans="1:6" x14ac:dyDescent="0.25">
      <c r="A182" s="2"/>
      <c r="B182" s="2"/>
      <c r="C182" s="2"/>
      <c r="D182" s="86"/>
      <c r="E182" s="86"/>
      <c r="F182" s="86"/>
    </row>
    <row r="183" spans="1:6" x14ac:dyDescent="0.25">
      <c r="A183" s="2"/>
      <c r="B183" s="2"/>
      <c r="C183" s="2"/>
      <c r="D183" s="86"/>
      <c r="E183" s="86"/>
      <c r="F183" s="86"/>
    </row>
    <row r="184" spans="1:6" x14ac:dyDescent="0.25">
      <c r="A184" s="2"/>
      <c r="B184" s="2"/>
      <c r="C184" s="2"/>
      <c r="D184" s="86"/>
      <c r="E184" s="86"/>
      <c r="F184" s="86"/>
    </row>
    <row r="185" spans="1:6" x14ac:dyDescent="0.25">
      <c r="A185" s="2"/>
      <c r="B185" s="2"/>
      <c r="C185" s="2"/>
      <c r="D185" s="86"/>
      <c r="E185" s="86"/>
      <c r="F185" s="86"/>
    </row>
    <row r="186" spans="1:6" x14ac:dyDescent="0.25">
      <c r="A186" s="2"/>
      <c r="B186" s="2"/>
      <c r="C186" s="2"/>
      <c r="D186" s="86"/>
      <c r="E186" s="86"/>
      <c r="F186" s="86"/>
    </row>
    <row r="187" spans="1:6" x14ac:dyDescent="0.25">
      <c r="A187" s="2"/>
      <c r="B187" s="2"/>
      <c r="C187" s="2"/>
      <c r="D187" s="86"/>
      <c r="E187" s="86"/>
      <c r="F187" s="86"/>
    </row>
    <row r="188" spans="1:6" x14ac:dyDescent="0.25">
      <c r="A188" s="2"/>
      <c r="B188" s="2"/>
      <c r="C188" s="2"/>
      <c r="D188" s="86"/>
      <c r="E188" s="86"/>
      <c r="F188" s="86"/>
    </row>
    <row r="189" spans="1:6" x14ac:dyDescent="0.25">
      <c r="A189" s="2"/>
      <c r="B189" s="2"/>
      <c r="C189" s="2"/>
      <c r="D189" s="86"/>
      <c r="E189" s="86"/>
      <c r="F189" s="86"/>
    </row>
    <row r="190" spans="1:6" x14ac:dyDescent="0.25">
      <c r="A190" s="2"/>
      <c r="B190" s="2"/>
      <c r="C190" s="2"/>
      <c r="D190" s="86"/>
      <c r="E190" s="86"/>
      <c r="F190" s="86"/>
    </row>
    <row r="191" spans="1:6" x14ac:dyDescent="0.25">
      <c r="A191" s="2"/>
      <c r="B191" s="2"/>
      <c r="C191" s="2"/>
      <c r="D191" s="86"/>
      <c r="E191" s="86"/>
      <c r="F191" s="86"/>
    </row>
    <row r="192" spans="1:6" x14ac:dyDescent="0.25">
      <c r="A192" s="2"/>
      <c r="B192" s="2"/>
      <c r="C192" s="2"/>
      <c r="D192" s="86"/>
      <c r="E192" s="86"/>
      <c r="F192" s="86"/>
    </row>
    <row r="193" spans="1:6" x14ac:dyDescent="0.25">
      <c r="A193" s="2"/>
      <c r="B193" s="2"/>
      <c r="C193" s="2"/>
      <c r="D193" s="86"/>
      <c r="E193" s="86"/>
      <c r="F193" s="86"/>
    </row>
    <row r="194" spans="1:6" x14ac:dyDescent="0.25">
      <c r="A194" s="2"/>
      <c r="B194" s="2"/>
      <c r="C194" s="2"/>
      <c r="D194" s="86"/>
      <c r="E194" s="86"/>
      <c r="F194" s="86"/>
    </row>
    <row r="195" spans="1:6" x14ac:dyDescent="0.25">
      <c r="A195" s="2"/>
      <c r="B195" s="2"/>
      <c r="C195" s="2"/>
      <c r="D195" s="86"/>
      <c r="E195" s="86"/>
      <c r="F195" s="86"/>
    </row>
    <row r="196" spans="1:6" x14ac:dyDescent="0.25">
      <c r="A196" s="2"/>
      <c r="B196" s="2"/>
      <c r="C196" s="2"/>
      <c r="D196" s="86"/>
      <c r="E196" s="86"/>
      <c r="F196" s="86"/>
    </row>
    <row r="197" spans="1:6" x14ac:dyDescent="0.25">
      <c r="A197" s="2"/>
      <c r="B197" s="2"/>
      <c r="C197" s="2"/>
      <c r="D197" s="86"/>
      <c r="E197" s="86"/>
      <c r="F197" s="86"/>
    </row>
    <row r="198" spans="1:6" x14ac:dyDescent="0.25">
      <c r="A198" s="2"/>
      <c r="B198" s="2"/>
      <c r="C198" s="2"/>
      <c r="D198" s="86"/>
      <c r="E198" s="86"/>
      <c r="F198" s="86"/>
    </row>
    <row r="199" spans="1:6" x14ac:dyDescent="0.25">
      <c r="A199" s="2"/>
      <c r="B199" s="2"/>
      <c r="C199" s="2"/>
      <c r="D199" s="86"/>
      <c r="E199" s="86"/>
      <c r="F199" s="86"/>
    </row>
    <row r="200" spans="1:6" x14ac:dyDescent="0.25">
      <c r="A200" s="2"/>
      <c r="B200" s="2"/>
      <c r="C200" s="2"/>
      <c r="D200" s="86"/>
      <c r="E200" s="86"/>
      <c r="F200" s="86"/>
    </row>
    <row r="201" spans="1:6" x14ac:dyDescent="0.25">
      <c r="A201" s="2"/>
      <c r="B201" s="2"/>
      <c r="C201" s="2"/>
      <c r="D201" s="86"/>
      <c r="E201" s="86"/>
      <c r="F201" s="86"/>
    </row>
    <row r="202" spans="1:6" x14ac:dyDescent="0.25">
      <c r="A202" s="2"/>
      <c r="B202" s="2"/>
      <c r="C202" s="2"/>
      <c r="D202" s="86"/>
      <c r="E202" s="86"/>
      <c r="F202" s="86"/>
    </row>
    <row r="203" spans="1:6" x14ac:dyDescent="0.25">
      <c r="A203" s="2"/>
      <c r="B203" s="2"/>
      <c r="C203" s="2"/>
      <c r="D203" s="86"/>
      <c r="E203" s="86"/>
      <c r="F203" s="86"/>
    </row>
    <row r="204" spans="1:6" x14ac:dyDescent="0.25">
      <c r="A204" s="2"/>
      <c r="B204" s="2"/>
      <c r="C204" s="2"/>
      <c r="D204" s="86"/>
      <c r="E204" s="86"/>
      <c r="F204" s="86"/>
    </row>
    <row r="205" spans="1:6" x14ac:dyDescent="0.25">
      <c r="A205" s="2"/>
      <c r="B205" s="2"/>
      <c r="C205" s="2"/>
      <c r="D205" s="86"/>
      <c r="E205" s="86"/>
      <c r="F205" s="86"/>
    </row>
    <row r="206" spans="1:6" x14ac:dyDescent="0.25">
      <c r="A206" s="2"/>
      <c r="B206" s="2"/>
      <c r="C206" s="2"/>
      <c r="D206" s="86"/>
      <c r="E206" s="86"/>
      <c r="F206" s="86"/>
    </row>
    <row r="207" spans="1:6" x14ac:dyDescent="0.25">
      <c r="A207" s="2"/>
      <c r="B207" s="2"/>
      <c r="C207" s="2"/>
      <c r="D207" s="86"/>
      <c r="E207" s="86"/>
      <c r="F207" s="86"/>
    </row>
    <row r="208" spans="1:6" x14ac:dyDescent="0.25">
      <c r="A208" s="2"/>
      <c r="B208" s="2"/>
      <c r="C208" s="2"/>
      <c r="D208" s="86"/>
      <c r="E208" s="86"/>
      <c r="F208" s="86"/>
    </row>
    <row r="209" spans="1:6" x14ac:dyDescent="0.25">
      <c r="A209" s="2"/>
      <c r="B209" s="2"/>
      <c r="C209" s="2"/>
      <c r="D209" s="86"/>
      <c r="E209" s="86"/>
      <c r="F209" s="86"/>
    </row>
    <row r="210" spans="1:6" x14ac:dyDescent="0.25">
      <c r="A210" s="2"/>
      <c r="B210" s="2"/>
      <c r="C210" s="2"/>
      <c r="D210" s="86"/>
      <c r="E210" s="86"/>
      <c r="F210" s="86"/>
    </row>
    <row r="211" spans="1:6" x14ac:dyDescent="0.25">
      <c r="A211" s="2"/>
      <c r="B211" s="2"/>
      <c r="C211" s="2"/>
      <c r="D211" s="86"/>
      <c r="E211" s="86"/>
      <c r="F211" s="86"/>
    </row>
    <row r="212" spans="1:6" x14ac:dyDescent="0.25">
      <c r="A212" s="2"/>
      <c r="B212" s="2"/>
      <c r="C212" s="2"/>
      <c r="D212" s="86"/>
      <c r="E212" s="86"/>
      <c r="F212" s="86"/>
    </row>
    <row r="213" spans="1:6" x14ac:dyDescent="0.25">
      <c r="A213" s="2"/>
      <c r="B213" s="2"/>
      <c r="C213" s="2"/>
      <c r="D213" s="86"/>
      <c r="E213" s="86"/>
      <c r="F213" s="86"/>
    </row>
    <row r="214" spans="1:6" x14ac:dyDescent="0.25">
      <c r="A214" s="2"/>
      <c r="B214" s="2"/>
      <c r="C214" s="2"/>
      <c r="D214" s="86"/>
      <c r="E214" s="86"/>
      <c r="F214" s="86"/>
    </row>
    <row r="215" spans="1:6" x14ac:dyDescent="0.25">
      <c r="A215" s="2"/>
      <c r="B215" s="2"/>
      <c r="C215" s="2"/>
      <c r="D215" s="86"/>
      <c r="E215" s="86"/>
      <c r="F215" s="86"/>
    </row>
    <row r="216" spans="1:6" x14ac:dyDescent="0.25">
      <c r="A216" s="2"/>
      <c r="B216" s="2"/>
      <c r="C216" s="2"/>
      <c r="D216" s="86"/>
      <c r="E216" s="86"/>
      <c r="F216" s="86"/>
    </row>
    <row r="217" spans="1:6" x14ac:dyDescent="0.25">
      <c r="A217" s="2"/>
      <c r="B217" s="2"/>
      <c r="C217" s="2"/>
      <c r="D217" s="86"/>
      <c r="E217" s="86"/>
      <c r="F217" s="86"/>
    </row>
    <row r="218" spans="1:6" x14ac:dyDescent="0.25">
      <c r="A218" s="2"/>
      <c r="B218" s="2"/>
      <c r="C218" s="2"/>
      <c r="D218" s="86"/>
      <c r="E218" s="86"/>
      <c r="F218" s="86"/>
    </row>
    <row r="219" spans="1:6" x14ac:dyDescent="0.25">
      <c r="A219" s="2"/>
      <c r="B219" s="2"/>
      <c r="C219" s="2"/>
      <c r="D219" s="86"/>
      <c r="E219" s="86"/>
      <c r="F219" s="86"/>
    </row>
    <row r="220" spans="1:6" x14ac:dyDescent="0.25">
      <c r="A220" s="2"/>
      <c r="B220" s="2"/>
      <c r="C220" s="2"/>
      <c r="D220" s="86"/>
      <c r="E220" s="86"/>
      <c r="F220" s="86"/>
    </row>
    <row r="221" spans="1:6" x14ac:dyDescent="0.25">
      <c r="A221" s="2"/>
      <c r="B221" s="2"/>
      <c r="C221" s="2"/>
      <c r="D221" s="86"/>
      <c r="E221" s="86"/>
      <c r="F221" s="86"/>
    </row>
    <row r="222" spans="1:6" x14ac:dyDescent="0.25">
      <c r="A222" s="2"/>
      <c r="B222" s="2"/>
      <c r="C222" s="2"/>
      <c r="D222" s="86"/>
      <c r="E222" s="86"/>
      <c r="F222" s="86"/>
    </row>
    <row r="223" spans="1:6" x14ac:dyDescent="0.25">
      <c r="A223" s="2"/>
      <c r="B223" s="2"/>
      <c r="C223" s="2"/>
      <c r="D223" s="86"/>
      <c r="E223" s="86"/>
      <c r="F223" s="86"/>
    </row>
    <row r="224" spans="1:6" x14ac:dyDescent="0.25">
      <c r="A224" s="2"/>
      <c r="B224" s="2"/>
      <c r="C224" s="2"/>
      <c r="D224" s="86"/>
      <c r="E224" s="86"/>
      <c r="F224" s="86"/>
    </row>
    <row r="225" spans="1:6" x14ac:dyDescent="0.25">
      <c r="A225" s="2"/>
      <c r="B225" s="2"/>
      <c r="C225" s="2"/>
      <c r="D225" s="86"/>
      <c r="E225" s="86"/>
      <c r="F225" s="86"/>
    </row>
    <row r="226" spans="1:6" x14ac:dyDescent="0.25">
      <c r="A226" s="2"/>
      <c r="B226" s="2"/>
      <c r="C226" s="2"/>
      <c r="D226" s="86"/>
      <c r="E226" s="86"/>
      <c r="F226" s="86"/>
    </row>
    <row r="227" spans="1:6" x14ac:dyDescent="0.25">
      <c r="A227" s="2"/>
      <c r="B227" s="2"/>
      <c r="C227" s="2"/>
      <c r="D227" s="86"/>
      <c r="E227" s="86"/>
      <c r="F227" s="86"/>
    </row>
    <row r="228" spans="1:6" x14ac:dyDescent="0.25">
      <c r="A228" s="2"/>
      <c r="B228" s="2"/>
      <c r="C228" s="2"/>
      <c r="D228" s="86"/>
      <c r="E228" s="86"/>
      <c r="F228" s="86"/>
    </row>
    <row r="229" spans="1:6" x14ac:dyDescent="0.25">
      <c r="A229" s="2"/>
      <c r="B229" s="2"/>
      <c r="C229" s="2"/>
      <c r="D229" s="86"/>
      <c r="E229" s="86"/>
      <c r="F229" s="86"/>
    </row>
    <row r="230" spans="1:6" x14ac:dyDescent="0.25">
      <c r="A230" s="2"/>
      <c r="B230" s="2"/>
      <c r="C230" s="2"/>
      <c r="D230" s="86"/>
      <c r="E230" s="86"/>
      <c r="F230" s="86"/>
    </row>
    <row r="231" spans="1:6" x14ac:dyDescent="0.25">
      <c r="A231" s="2"/>
      <c r="B231" s="2"/>
      <c r="C231" s="2"/>
      <c r="D231" s="86"/>
      <c r="E231" s="86"/>
      <c r="F231" s="86"/>
    </row>
    <row r="232" spans="1:6" x14ac:dyDescent="0.25">
      <c r="A232" s="2"/>
      <c r="B232" s="2"/>
      <c r="C232" s="2"/>
      <c r="D232" s="86"/>
      <c r="E232" s="86"/>
      <c r="F232" s="86"/>
    </row>
    <row r="233" spans="1:6" x14ac:dyDescent="0.25">
      <c r="A233" s="2"/>
      <c r="B233" s="2"/>
      <c r="C233" s="2"/>
      <c r="D233" s="86"/>
      <c r="E233" s="86"/>
      <c r="F233" s="86"/>
    </row>
    <row r="234" spans="1:6" x14ac:dyDescent="0.25">
      <c r="A234" s="2"/>
      <c r="B234" s="2"/>
      <c r="C234" s="2"/>
      <c r="D234" s="86"/>
      <c r="E234" s="86"/>
      <c r="F234" s="86"/>
    </row>
    <row r="235" spans="1:6" x14ac:dyDescent="0.25">
      <c r="A235" s="2"/>
      <c r="B235" s="2"/>
      <c r="C235" s="2"/>
      <c r="D235" s="86"/>
      <c r="E235" s="86"/>
      <c r="F235" s="86"/>
    </row>
    <row r="236" spans="1:6" x14ac:dyDescent="0.25">
      <c r="A236" s="2"/>
      <c r="B236" s="2"/>
      <c r="C236" s="2"/>
      <c r="D236" s="86"/>
      <c r="E236" s="86"/>
      <c r="F236" s="86"/>
    </row>
    <row r="237" spans="1:6" x14ac:dyDescent="0.25">
      <c r="A237" s="2"/>
      <c r="B237" s="2"/>
      <c r="C237" s="2"/>
      <c r="D237" s="86"/>
      <c r="E237" s="86"/>
      <c r="F237" s="86"/>
    </row>
    <row r="238" spans="1:6" x14ac:dyDescent="0.25">
      <c r="A238" s="2"/>
      <c r="B238" s="2"/>
      <c r="C238" s="2"/>
      <c r="D238" s="86"/>
      <c r="E238" s="86"/>
      <c r="F238" s="86"/>
    </row>
    <row r="239" spans="1:6" x14ac:dyDescent="0.25">
      <c r="A239" s="2"/>
      <c r="B239" s="2"/>
      <c r="C239" s="2"/>
      <c r="D239" s="86"/>
      <c r="E239" s="86"/>
      <c r="F239" s="86"/>
    </row>
    <row r="240" spans="1:6" x14ac:dyDescent="0.25">
      <c r="A240" s="2"/>
      <c r="B240" s="2"/>
      <c r="C240" s="2"/>
      <c r="D240" s="86"/>
      <c r="E240" s="86"/>
      <c r="F240" s="86"/>
    </row>
    <row r="241" spans="1:6" x14ac:dyDescent="0.25">
      <c r="A241" s="2"/>
      <c r="B241" s="2"/>
      <c r="C241" s="2"/>
      <c r="D241" s="86"/>
      <c r="E241" s="86"/>
      <c r="F241" s="86"/>
    </row>
    <row r="242" spans="1:6" x14ac:dyDescent="0.25">
      <c r="A242" s="2"/>
      <c r="B242" s="2"/>
      <c r="C242" s="2"/>
      <c r="D242" s="86"/>
      <c r="E242" s="86"/>
      <c r="F242" s="86"/>
    </row>
    <row r="243" spans="1:6" x14ac:dyDescent="0.25">
      <c r="A243" s="2"/>
      <c r="B243" s="2"/>
      <c r="C243" s="2"/>
      <c r="D243" s="86"/>
      <c r="E243" s="86"/>
      <c r="F243" s="86"/>
    </row>
    <row r="244" spans="1:6" x14ac:dyDescent="0.25">
      <c r="A244" s="2"/>
      <c r="B244" s="2"/>
      <c r="C244" s="2"/>
      <c r="D244" s="86"/>
      <c r="E244" s="86"/>
      <c r="F244" s="86"/>
    </row>
    <row r="245" spans="1:6" x14ac:dyDescent="0.25">
      <c r="A245" s="2"/>
      <c r="B245" s="2"/>
      <c r="C245" s="2"/>
      <c r="D245" s="86"/>
      <c r="E245" s="86"/>
      <c r="F245" s="86"/>
    </row>
    <row r="246" spans="1:6" x14ac:dyDescent="0.25">
      <c r="A246" s="2"/>
      <c r="B246" s="2"/>
      <c r="C246" s="2"/>
      <c r="D246" s="86"/>
      <c r="E246" s="86"/>
      <c r="F246" s="86"/>
    </row>
    <row r="247" spans="1:6" x14ac:dyDescent="0.25">
      <c r="A247" s="2"/>
      <c r="B247" s="2"/>
      <c r="C247" s="2"/>
      <c r="D247" s="86"/>
      <c r="E247" s="86"/>
      <c r="F247" s="86"/>
    </row>
    <row r="248" spans="1:6" x14ac:dyDescent="0.25">
      <c r="A248" s="2"/>
      <c r="B248" s="2"/>
      <c r="C248" s="2"/>
      <c r="D248" s="86"/>
      <c r="E248" s="86"/>
      <c r="F248" s="86"/>
    </row>
    <row r="249" spans="1:6" x14ac:dyDescent="0.25">
      <c r="A249" s="2"/>
      <c r="B249" s="2"/>
      <c r="C249" s="2"/>
      <c r="D249" s="86"/>
      <c r="E249" s="86"/>
      <c r="F249" s="86"/>
    </row>
    <row r="250" spans="1:6" x14ac:dyDescent="0.25">
      <c r="A250" s="2"/>
      <c r="B250" s="2"/>
      <c r="C250" s="2"/>
      <c r="D250" s="86"/>
      <c r="E250" s="86"/>
      <c r="F250" s="86"/>
    </row>
    <row r="251" spans="1:6" x14ac:dyDescent="0.25">
      <c r="A251" s="2"/>
      <c r="B251" s="2"/>
      <c r="C251" s="2"/>
      <c r="D251" s="86"/>
      <c r="E251" s="86"/>
      <c r="F251" s="86"/>
    </row>
    <row r="252" spans="1:6" x14ac:dyDescent="0.25">
      <c r="A252" s="2"/>
      <c r="B252" s="2"/>
      <c r="C252" s="2"/>
      <c r="D252" s="86"/>
      <c r="E252" s="86"/>
      <c r="F252" s="86"/>
    </row>
    <row r="253" spans="1:6" x14ac:dyDescent="0.25">
      <c r="A253" s="2"/>
      <c r="B253" s="2"/>
      <c r="C253" s="2"/>
      <c r="D253" s="86"/>
      <c r="E253" s="86"/>
      <c r="F253" s="86"/>
    </row>
    <row r="254" spans="1:6" x14ac:dyDescent="0.25">
      <c r="A254" s="2"/>
      <c r="B254" s="2"/>
      <c r="C254" s="2"/>
      <c r="D254" s="86"/>
      <c r="E254" s="86"/>
      <c r="F254" s="86"/>
    </row>
    <row r="255" spans="1:6" x14ac:dyDescent="0.25">
      <c r="A255" s="2"/>
      <c r="B255" s="2"/>
      <c r="C255" s="2"/>
      <c r="D255" s="86"/>
      <c r="E255" s="86"/>
      <c r="F255" s="86"/>
    </row>
    <row r="256" spans="1:6" x14ac:dyDescent="0.25">
      <c r="A256" s="2"/>
      <c r="B256" s="2"/>
      <c r="C256" s="2"/>
      <c r="D256" s="86"/>
      <c r="E256" s="86"/>
      <c r="F256" s="86"/>
    </row>
    <row r="257" spans="1:6" x14ac:dyDescent="0.25">
      <c r="A257" s="2"/>
      <c r="B257" s="2"/>
      <c r="C257" s="2"/>
      <c r="D257" s="86"/>
      <c r="E257" s="86"/>
      <c r="F257" s="86"/>
    </row>
    <row r="258" spans="1:6" x14ac:dyDescent="0.25">
      <c r="A258" s="2"/>
      <c r="B258" s="2"/>
      <c r="C258" s="2"/>
      <c r="D258" s="86"/>
      <c r="E258" s="86"/>
      <c r="F258" s="86"/>
    </row>
    <row r="259" spans="1:6" x14ac:dyDescent="0.25">
      <c r="A259" s="2"/>
      <c r="B259" s="2"/>
      <c r="C259" s="2"/>
      <c r="D259" s="86"/>
      <c r="E259" s="86"/>
      <c r="F259" s="86"/>
    </row>
    <row r="260" spans="1:6" x14ac:dyDescent="0.25">
      <c r="A260" s="2"/>
      <c r="B260" s="2"/>
      <c r="C260" s="2"/>
      <c r="D260" s="86"/>
      <c r="E260" s="86"/>
      <c r="F260" s="86"/>
    </row>
    <row r="261" spans="1:6" x14ac:dyDescent="0.25">
      <c r="A261" s="2"/>
      <c r="B261" s="2"/>
      <c r="C261" s="2"/>
      <c r="D261" s="86"/>
      <c r="E261" s="86"/>
      <c r="F261" s="86"/>
    </row>
    <row r="262" spans="1:6" x14ac:dyDescent="0.25">
      <c r="A262" s="2"/>
      <c r="B262" s="2"/>
      <c r="C262" s="2"/>
      <c r="D262" s="86"/>
      <c r="E262" s="86"/>
      <c r="F262" s="86"/>
    </row>
    <row r="263" spans="1:6" x14ac:dyDescent="0.25">
      <c r="A263" s="2"/>
      <c r="B263" s="2"/>
      <c r="C263" s="2"/>
      <c r="D263" s="86"/>
      <c r="E263" s="86"/>
      <c r="F263" s="86"/>
    </row>
    <row r="264" spans="1:6" x14ac:dyDescent="0.25">
      <c r="A264" s="2"/>
      <c r="B264" s="2"/>
      <c r="C264" s="2"/>
      <c r="D264" s="86"/>
      <c r="E264" s="86"/>
      <c r="F264" s="86"/>
    </row>
    <row r="265" spans="1:6" x14ac:dyDescent="0.25">
      <c r="A265" s="2"/>
      <c r="B265" s="2"/>
      <c r="C265" s="2"/>
      <c r="D265" s="86"/>
      <c r="E265" s="86"/>
      <c r="F265" s="86"/>
    </row>
    <row r="266" spans="1:6" x14ac:dyDescent="0.25">
      <c r="A266" s="2"/>
      <c r="B266" s="2"/>
      <c r="C266" s="2"/>
      <c r="D266" s="86"/>
      <c r="E266" s="86"/>
      <c r="F266" s="86"/>
    </row>
    <row r="267" spans="1:6" x14ac:dyDescent="0.25">
      <c r="A267" s="2"/>
      <c r="B267" s="2"/>
      <c r="C267" s="2"/>
      <c r="D267" s="86"/>
      <c r="E267" s="86"/>
      <c r="F267" s="86"/>
    </row>
    <row r="268" spans="1:6" x14ac:dyDescent="0.25">
      <c r="A268" s="2"/>
      <c r="B268" s="2"/>
      <c r="C268" s="2"/>
      <c r="D268" s="86"/>
      <c r="E268" s="86"/>
      <c r="F268" s="86"/>
    </row>
    <row r="269" spans="1:6" x14ac:dyDescent="0.25">
      <c r="A269" s="2"/>
      <c r="B269" s="2"/>
      <c r="C269" s="2"/>
      <c r="D269" s="86"/>
      <c r="E269" s="86"/>
      <c r="F269" s="86"/>
    </row>
    <row r="270" spans="1:6" x14ac:dyDescent="0.25">
      <c r="A270" s="2"/>
      <c r="B270" s="2"/>
      <c r="C270" s="2"/>
      <c r="D270" s="86"/>
      <c r="E270" s="86"/>
      <c r="F270" s="86"/>
    </row>
    <row r="271" spans="1:6" x14ac:dyDescent="0.25">
      <c r="A271" s="2"/>
      <c r="B271" s="2"/>
      <c r="C271" s="2"/>
      <c r="D271" s="86"/>
      <c r="E271" s="86"/>
      <c r="F271" s="86"/>
    </row>
    <row r="272" spans="1:6" x14ac:dyDescent="0.25">
      <c r="A272" s="2"/>
      <c r="B272" s="2"/>
      <c r="C272" s="2"/>
      <c r="D272" s="86"/>
      <c r="E272" s="86"/>
      <c r="F272" s="86"/>
    </row>
    <row r="273" spans="1:6" x14ac:dyDescent="0.25">
      <c r="A273" s="2"/>
      <c r="B273" s="2"/>
      <c r="C273" s="2"/>
      <c r="D273" s="86"/>
      <c r="E273" s="86"/>
      <c r="F273" s="86"/>
    </row>
    <row r="274" spans="1:6" x14ac:dyDescent="0.25">
      <c r="A274" s="2"/>
      <c r="B274" s="2"/>
      <c r="C274" s="2"/>
      <c r="D274" s="86"/>
      <c r="E274" s="86"/>
      <c r="F274" s="86"/>
    </row>
    <row r="275" spans="1:6" x14ac:dyDescent="0.25">
      <c r="A275" s="2"/>
      <c r="B275" s="2"/>
      <c r="C275" s="2"/>
      <c r="D275" s="86"/>
      <c r="E275" s="86"/>
      <c r="F275" s="86"/>
    </row>
    <row r="276" spans="1:6" x14ac:dyDescent="0.25">
      <c r="A276" s="2"/>
      <c r="B276" s="2"/>
      <c r="C276" s="2"/>
      <c r="D276" s="86"/>
      <c r="E276" s="86"/>
      <c r="F276" s="86"/>
    </row>
    <row r="277" spans="1:6" x14ac:dyDescent="0.25">
      <c r="A277" s="2"/>
      <c r="B277" s="2"/>
      <c r="C277" s="2"/>
      <c r="D277" s="86"/>
      <c r="E277" s="86"/>
      <c r="F277" s="86"/>
    </row>
    <row r="278" spans="1:6" x14ac:dyDescent="0.25">
      <c r="A278" s="2"/>
      <c r="B278" s="2"/>
      <c r="C278" s="2"/>
      <c r="D278" s="86"/>
      <c r="E278" s="86"/>
      <c r="F278" s="86"/>
    </row>
    <row r="279" spans="1:6" x14ac:dyDescent="0.25">
      <c r="A279" s="2"/>
      <c r="B279" s="2"/>
      <c r="C279" s="2"/>
      <c r="D279" s="86"/>
      <c r="E279" s="86"/>
      <c r="F279" s="86"/>
    </row>
    <row r="280" spans="1:6" x14ac:dyDescent="0.25">
      <c r="A280" s="2"/>
      <c r="B280" s="2"/>
      <c r="C280" s="2"/>
      <c r="D280" s="86"/>
      <c r="E280" s="86"/>
      <c r="F280" s="86"/>
    </row>
    <row r="281" spans="1:6" x14ac:dyDescent="0.25">
      <c r="A281" s="2"/>
      <c r="B281" s="2"/>
      <c r="C281" s="2"/>
      <c r="D281" s="86"/>
      <c r="E281" s="86"/>
      <c r="F281" s="86"/>
    </row>
    <row r="282" spans="1:6" x14ac:dyDescent="0.25">
      <c r="A282" s="2"/>
      <c r="B282" s="2"/>
      <c r="C282" s="2"/>
      <c r="D282" s="86"/>
      <c r="E282" s="86"/>
      <c r="F282" s="86"/>
    </row>
    <row r="283" spans="1:6" x14ac:dyDescent="0.25">
      <c r="A283" s="2"/>
      <c r="B283" s="2"/>
      <c r="C283" s="2"/>
      <c r="D283" s="86"/>
      <c r="E283" s="86"/>
      <c r="F283" s="86"/>
    </row>
    <row r="284" spans="1:6" x14ac:dyDescent="0.25">
      <c r="A284" s="2"/>
      <c r="B284" s="2"/>
      <c r="C284" s="2"/>
      <c r="D284" s="86"/>
      <c r="E284" s="86"/>
      <c r="F284" s="86"/>
    </row>
    <row r="285" spans="1:6" x14ac:dyDescent="0.25">
      <c r="A285" s="2"/>
      <c r="B285" s="2"/>
      <c r="C285" s="2"/>
      <c r="D285" s="86"/>
      <c r="E285" s="86"/>
      <c r="F285" s="86"/>
    </row>
    <row r="286" spans="1:6" x14ac:dyDescent="0.25">
      <c r="A286" s="2"/>
      <c r="B286" s="2"/>
      <c r="C286" s="2"/>
      <c r="D286" s="86"/>
      <c r="E286" s="86"/>
      <c r="F286" s="86"/>
    </row>
    <row r="287" spans="1:6" x14ac:dyDescent="0.25">
      <c r="A287" s="2"/>
      <c r="B287" s="2"/>
      <c r="C287" s="2"/>
    </row>
    <row r="288" spans="1:6" x14ac:dyDescent="0.25">
      <c r="A288" s="2"/>
      <c r="B288" s="2"/>
      <c r="C288" s="2"/>
    </row>
    <row r="289" spans="1:6" x14ac:dyDescent="0.25">
      <c r="A289" s="2"/>
      <c r="B289" s="2"/>
      <c r="C289" s="2"/>
    </row>
    <row r="290" spans="1:6" x14ac:dyDescent="0.25">
      <c r="A290" s="2"/>
      <c r="B290" s="2"/>
      <c r="C290" s="2"/>
    </row>
    <row r="291" spans="1:6" x14ac:dyDescent="0.25">
      <c r="A291" s="2"/>
      <c r="B291" s="2"/>
      <c r="C291" s="2"/>
    </row>
    <row r="292" spans="1:6" x14ac:dyDescent="0.25">
      <c r="A292" s="2"/>
      <c r="B292" s="2"/>
      <c r="C292" s="2"/>
    </row>
    <row r="293" spans="1:6" x14ac:dyDescent="0.25">
      <c r="A293" s="2"/>
      <c r="B293" s="2"/>
      <c r="C293" s="2"/>
    </row>
    <row r="294" spans="1:6" x14ac:dyDescent="0.25">
      <c r="A294" s="2"/>
      <c r="B294" s="2"/>
      <c r="C294" s="2"/>
    </row>
    <row r="295" spans="1:6" x14ac:dyDescent="0.25">
      <c r="A295" s="2"/>
      <c r="B295" s="2"/>
      <c r="C295" s="2"/>
    </row>
    <row r="296" spans="1:6" x14ac:dyDescent="0.25">
      <c r="A296" s="2"/>
      <c r="B296" s="2"/>
      <c r="C296" s="2"/>
      <c r="D296" s="2"/>
      <c r="E296" s="2"/>
      <c r="F296" s="2"/>
    </row>
    <row r="297" spans="1:6" x14ac:dyDescent="0.25">
      <c r="A297" s="2"/>
      <c r="B297" s="2"/>
      <c r="C297" s="2"/>
      <c r="D297" s="2"/>
      <c r="E297" s="2"/>
      <c r="F297" s="2"/>
    </row>
    <row r="298" spans="1:6" x14ac:dyDescent="0.25">
      <c r="A298" s="2"/>
      <c r="B298" s="2"/>
      <c r="C298" s="2"/>
      <c r="D298" s="2"/>
      <c r="E298" s="2"/>
      <c r="F298" s="2"/>
    </row>
    <row r="299" spans="1:6" x14ac:dyDescent="0.25">
      <c r="A299" s="2"/>
      <c r="B299" s="2"/>
      <c r="C299" s="2"/>
      <c r="D299" s="2"/>
      <c r="E299" s="2"/>
      <c r="F299" s="2"/>
    </row>
    <row r="300" spans="1:6" x14ac:dyDescent="0.25">
      <c r="A300" s="2"/>
      <c r="B300" s="2"/>
      <c r="C300" s="2"/>
      <c r="D300" s="2"/>
      <c r="E300" s="2"/>
      <c r="F300" s="2"/>
    </row>
    <row r="301" spans="1:6" x14ac:dyDescent="0.25">
      <c r="A301" s="2"/>
      <c r="B301" s="2"/>
      <c r="C301" s="2"/>
      <c r="D301" s="2"/>
      <c r="E301" s="2"/>
      <c r="F301" s="2"/>
    </row>
    <row r="302" spans="1:6" x14ac:dyDescent="0.25">
      <c r="A302" s="2"/>
      <c r="B302" s="2"/>
      <c r="C302" s="2"/>
      <c r="D302" s="2"/>
      <c r="E302" s="2"/>
      <c r="F302" s="2"/>
    </row>
    <row r="303" spans="1:6" x14ac:dyDescent="0.25">
      <c r="A303" s="2"/>
      <c r="B303" s="2"/>
      <c r="C303" s="2"/>
      <c r="D303" s="2"/>
      <c r="E303" s="2"/>
      <c r="F303" s="2"/>
    </row>
    <row r="304" spans="1:6" x14ac:dyDescent="0.25">
      <c r="A304" s="2"/>
      <c r="B304" s="2"/>
      <c r="C304" s="2"/>
      <c r="D304" s="2"/>
      <c r="E304" s="2"/>
      <c r="F304" s="2"/>
    </row>
    <row r="305" spans="1:6" x14ac:dyDescent="0.25">
      <c r="A305" s="2"/>
      <c r="B305" s="2"/>
      <c r="C305" s="2"/>
      <c r="D305" s="2"/>
      <c r="E305" s="2"/>
      <c r="F305" s="2"/>
    </row>
    <row r="306" spans="1:6" x14ac:dyDescent="0.25">
      <c r="A306" s="2"/>
      <c r="B306" s="2"/>
      <c r="C306" s="2"/>
      <c r="D306" s="2"/>
      <c r="E306" s="2"/>
      <c r="F306" s="2"/>
    </row>
    <row r="307" spans="1:6" x14ac:dyDescent="0.25">
      <c r="A307" s="2"/>
      <c r="B307" s="2"/>
      <c r="C307" s="2"/>
      <c r="D307" s="2"/>
      <c r="E307" s="2"/>
      <c r="F307" s="2"/>
    </row>
    <row r="308" spans="1:6" x14ac:dyDescent="0.25">
      <c r="A308" s="2"/>
      <c r="B308" s="2"/>
      <c r="C308" s="2"/>
      <c r="D308" s="2"/>
      <c r="E308" s="2"/>
      <c r="F308" s="2"/>
    </row>
    <row r="309" spans="1:6" x14ac:dyDescent="0.25">
      <c r="A309" s="2"/>
      <c r="B309" s="2"/>
      <c r="C309" s="2"/>
      <c r="D309" s="2"/>
      <c r="E309" s="2"/>
      <c r="F309" s="2"/>
    </row>
    <row r="310" spans="1:6" x14ac:dyDescent="0.25">
      <c r="A310" s="2"/>
      <c r="B310" s="2"/>
      <c r="C310" s="2"/>
      <c r="D310" s="2"/>
      <c r="E310" s="2"/>
      <c r="F310" s="2"/>
    </row>
    <row r="311" spans="1:6" x14ac:dyDescent="0.25">
      <c r="A311" s="2"/>
      <c r="B311" s="2"/>
      <c r="C311" s="2"/>
      <c r="D311" s="2"/>
      <c r="E311" s="2"/>
      <c r="F311" s="2"/>
    </row>
    <row r="312" spans="1:6" x14ac:dyDescent="0.25">
      <c r="A312" s="2"/>
      <c r="B312" s="2"/>
      <c r="C312" s="2"/>
      <c r="D312" s="2"/>
      <c r="E312" s="2"/>
      <c r="F312" s="2"/>
    </row>
    <row r="313" spans="1:6" x14ac:dyDescent="0.25">
      <c r="A313" s="2"/>
      <c r="B313" s="2"/>
      <c r="C313" s="2"/>
      <c r="D313" s="2"/>
      <c r="E313" s="2"/>
      <c r="F313" s="2"/>
    </row>
    <row r="314" spans="1:6" x14ac:dyDescent="0.25">
      <c r="A314" s="2"/>
      <c r="B314" s="2"/>
      <c r="C314" s="2"/>
      <c r="D314" s="2"/>
      <c r="E314" s="2"/>
      <c r="F314" s="2"/>
    </row>
    <row r="315" spans="1:6" x14ac:dyDescent="0.25">
      <c r="A315" s="2"/>
      <c r="B315" s="2"/>
      <c r="C315" s="2"/>
      <c r="D315" s="2"/>
      <c r="E315" s="2"/>
      <c r="F315" s="2"/>
    </row>
    <row r="316" spans="1:6" x14ac:dyDescent="0.25">
      <c r="A316" s="2"/>
      <c r="B316" s="2"/>
      <c r="C316" s="2"/>
      <c r="D316" s="2"/>
      <c r="E316" s="2"/>
      <c r="F316" s="2"/>
    </row>
    <row r="317" spans="1:6" x14ac:dyDescent="0.25">
      <c r="A317" s="2"/>
      <c r="B317" s="2"/>
      <c r="C317" s="2"/>
      <c r="D317" s="2"/>
      <c r="E317" s="2"/>
      <c r="F317" s="2"/>
    </row>
    <row r="318" spans="1:6" x14ac:dyDescent="0.25">
      <c r="A318" s="2"/>
      <c r="B318" s="2"/>
      <c r="C318" s="2"/>
      <c r="D318" s="2"/>
      <c r="E318" s="2"/>
      <c r="F318" s="2"/>
    </row>
    <row r="319" spans="1:6" x14ac:dyDescent="0.25">
      <c r="A319" s="2"/>
      <c r="B319" s="2"/>
      <c r="C319" s="2"/>
      <c r="D319" s="2"/>
      <c r="E319" s="2"/>
      <c r="F319" s="2"/>
    </row>
    <row r="320" spans="1:6" x14ac:dyDescent="0.25">
      <c r="A320" s="2"/>
      <c r="B320" s="2"/>
      <c r="C320" s="2"/>
      <c r="D320" s="2"/>
      <c r="E320" s="2"/>
      <c r="F320" s="2"/>
    </row>
    <row r="321" spans="1:6" x14ac:dyDescent="0.25">
      <c r="A321" s="2"/>
      <c r="B321" s="2"/>
      <c r="C321" s="2"/>
      <c r="D321" s="2"/>
      <c r="E321" s="2"/>
      <c r="F321" s="2"/>
    </row>
    <row r="322" spans="1:6" x14ac:dyDescent="0.25">
      <c r="A322" s="2"/>
      <c r="B322" s="2"/>
      <c r="C322" s="2"/>
      <c r="D322" s="2"/>
      <c r="E322" s="2"/>
      <c r="F322" s="2"/>
    </row>
    <row r="323" spans="1:6" x14ac:dyDescent="0.25">
      <c r="A323" s="2"/>
      <c r="B323" s="2"/>
      <c r="C323" s="2"/>
      <c r="D323" s="2"/>
      <c r="E323" s="2"/>
      <c r="F323" s="2"/>
    </row>
    <row r="324" spans="1:6" x14ac:dyDescent="0.25">
      <c r="A324" s="2"/>
      <c r="B324" s="2"/>
      <c r="C324" s="2"/>
      <c r="D324" s="2"/>
      <c r="E324" s="2"/>
      <c r="F324" s="2"/>
    </row>
    <row r="325" spans="1:6" x14ac:dyDescent="0.25">
      <c r="A325" s="2"/>
      <c r="B325" s="2"/>
      <c r="C325" s="2"/>
      <c r="D325" s="2"/>
      <c r="E325" s="2"/>
      <c r="F325" s="2"/>
    </row>
    <row r="326" spans="1:6" x14ac:dyDescent="0.25">
      <c r="A326" s="2"/>
      <c r="B326" s="2"/>
      <c r="C326" s="2"/>
      <c r="D326" s="2"/>
      <c r="E326" s="2"/>
      <c r="F326" s="2"/>
    </row>
    <row r="327" spans="1:6" x14ac:dyDescent="0.25">
      <c r="A327" s="2"/>
      <c r="B327" s="2"/>
      <c r="C327" s="2"/>
      <c r="D327" s="2"/>
      <c r="E327" s="2"/>
      <c r="F327" s="2"/>
    </row>
    <row r="328" spans="1:6" x14ac:dyDescent="0.25">
      <c r="A328" s="2"/>
      <c r="B328" s="2"/>
      <c r="C328" s="2"/>
      <c r="D328" s="2"/>
      <c r="E328" s="2"/>
      <c r="F328" s="2"/>
    </row>
    <row r="329" spans="1:6" x14ac:dyDescent="0.25">
      <c r="A329" s="2"/>
      <c r="B329" s="2"/>
      <c r="C329" s="2"/>
      <c r="D329" s="2"/>
      <c r="E329" s="2"/>
      <c r="F329" s="2"/>
    </row>
    <row r="330" spans="1:6" x14ac:dyDescent="0.25">
      <c r="A330" s="2"/>
      <c r="B330" s="2"/>
      <c r="C330" s="2"/>
      <c r="D330" s="2"/>
      <c r="E330" s="2"/>
      <c r="F330" s="2"/>
    </row>
    <row r="331" spans="1:6" x14ac:dyDescent="0.25">
      <c r="A331" s="2"/>
      <c r="B331" s="2"/>
      <c r="C331" s="2"/>
      <c r="D331" s="2"/>
      <c r="E331" s="2"/>
      <c r="F331" s="2"/>
    </row>
    <row r="332" spans="1:6" x14ac:dyDescent="0.25">
      <c r="A332" s="2"/>
      <c r="B332" s="2"/>
      <c r="C332" s="2"/>
      <c r="D332" s="2"/>
      <c r="E332" s="2"/>
      <c r="F332" s="2"/>
    </row>
    <row r="333" spans="1:6" x14ac:dyDescent="0.25">
      <c r="A333" s="2"/>
      <c r="B333" s="2"/>
      <c r="C333" s="2"/>
      <c r="D333" s="2"/>
      <c r="E333" s="2"/>
      <c r="F333" s="2"/>
    </row>
    <row r="334" spans="1:6" x14ac:dyDescent="0.25">
      <c r="A334" s="2"/>
      <c r="B334" s="2"/>
      <c r="C334" s="2"/>
      <c r="D334" s="2"/>
      <c r="E334" s="2"/>
      <c r="F334" s="2"/>
    </row>
    <row r="335" spans="1:6" x14ac:dyDescent="0.25">
      <c r="A335" s="2"/>
      <c r="B335" s="2"/>
      <c r="C335" s="2"/>
      <c r="D335" s="2"/>
      <c r="E335" s="2"/>
      <c r="F335" s="2"/>
    </row>
    <row r="336" spans="1:6" x14ac:dyDescent="0.25">
      <c r="A336" s="2"/>
      <c r="B336" s="2"/>
      <c r="C336" s="2"/>
      <c r="D336" s="2"/>
      <c r="E336" s="2"/>
      <c r="F336" s="2"/>
    </row>
    <row r="337" spans="1:6" x14ac:dyDescent="0.25">
      <c r="A337" s="2"/>
      <c r="B337" s="2"/>
      <c r="C337" s="2"/>
      <c r="D337" s="2"/>
      <c r="E337" s="2"/>
      <c r="F337" s="2"/>
    </row>
    <row r="338" spans="1:6" x14ac:dyDescent="0.25">
      <c r="A338" s="2"/>
      <c r="B338" s="2"/>
      <c r="C338" s="2"/>
      <c r="D338" s="2"/>
      <c r="E338" s="2"/>
      <c r="F338" s="2"/>
    </row>
    <row r="339" spans="1:6" x14ac:dyDescent="0.25">
      <c r="A339" s="2"/>
      <c r="B339" s="2"/>
      <c r="C339" s="2"/>
      <c r="D339" s="2"/>
      <c r="E339" s="2"/>
      <c r="F339" s="2"/>
    </row>
    <row r="340" spans="1:6" x14ac:dyDescent="0.25">
      <c r="A340" s="2"/>
      <c r="B340" s="2"/>
      <c r="C340" s="2"/>
      <c r="D340" s="2"/>
      <c r="E340" s="2"/>
      <c r="F340" s="2"/>
    </row>
    <row r="341" spans="1:6" x14ac:dyDescent="0.25">
      <c r="A341" s="2"/>
      <c r="B341" s="2"/>
      <c r="C341" s="2"/>
      <c r="D341" s="2"/>
      <c r="E341" s="2"/>
      <c r="F341" s="2"/>
    </row>
    <row r="342" spans="1:6" x14ac:dyDescent="0.25">
      <c r="A342" s="2"/>
      <c r="B342" s="2"/>
      <c r="C342" s="2"/>
      <c r="D342" s="2"/>
      <c r="E342" s="2"/>
      <c r="F342" s="2"/>
    </row>
    <row r="343" spans="1:6" x14ac:dyDescent="0.25">
      <c r="A343" s="2"/>
      <c r="B343" s="2"/>
      <c r="C343" s="2"/>
      <c r="D343" s="2"/>
      <c r="E343" s="2"/>
      <c r="F343" s="2"/>
    </row>
    <row r="344" spans="1:6" x14ac:dyDescent="0.25">
      <c r="A344" s="2"/>
      <c r="B344" s="2"/>
      <c r="C344" s="2"/>
      <c r="D344" s="2"/>
      <c r="E344" s="2"/>
      <c r="F344" s="2"/>
    </row>
    <row r="345" spans="1:6" x14ac:dyDescent="0.25">
      <c r="A345" s="2"/>
      <c r="B345" s="2"/>
      <c r="C345" s="2"/>
      <c r="D345" s="2"/>
      <c r="E345" s="2"/>
      <c r="F345" s="2"/>
    </row>
    <row r="346" spans="1:6" x14ac:dyDescent="0.25">
      <c r="A346" s="2"/>
      <c r="B346" s="2"/>
      <c r="C346" s="2"/>
      <c r="D346" s="2"/>
      <c r="E346" s="2"/>
      <c r="F346" s="2"/>
    </row>
    <row r="347" spans="1:6" x14ac:dyDescent="0.25">
      <c r="A347" s="2"/>
      <c r="B347" s="2"/>
      <c r="C347" s="2"/>
      <c r="D347" s="2"/>
      <c r="E347" s="2"/>
      <c r="F347" s="2"/>
    </row>
    <row r="348" spans="1:6" x14ac:dyDescent="0.25">
      <c r="A348" s="2"/>
      <c r="B348" s="2"/>
      <c r="C348" s="2"/>
      <c r="D348" s="2"/>
      <c r="E348" s="2"/>
      <c r="F348" s="2"/>
    </row>
    <row r="349" spans="1:6" x14ac:dyDescent="0.25">
      <c r="A349" s="2"/>
      <c r="B349" s="2"/>
      <c r="C349" s="2"/>
      <c r="D349" s="2"/>
      <c r="E349" s="2"/>
      <c r="F349" s="2"/>
    </row>
    <row r="350" spans="1:6" x14ac:dyDescent="0.25">
      <c r="A350" s="2"/>
      <c r="B350" s="2"/>
      <c r="C350" s="2"/>
      <c r="D350" s="2"/>
      <c r="E350" s="2"/>
      <c r="F350" s="2"/>
    </row>
    <row r="351" spans="1:6" x14ac:dyDescent="0.25">
      <c r="A351" s="2"/>
      <c r="B351" s="2"/>
      <c r="C351" s="2"/>
      <c r="D351" s="2"/>
      <c r="E351" s="2"/>
      <c r="F351" s="2"/>
    </row>
    <row r="352" spans="1:6" x14ac:dyDescent="0.25">
      <c r="A352" s="2"/>
      <c r="B352" s="2"/>
      <c r="C352" s="2"/>
      <c r="D352" s="2"/>
      <c r="E352" s="2"/>
      <c r="F352" s="2"/>
    </row>
    <row r="353" spans="1:6" x14ac:dyDescent="0.25">
      <c r="A353" s="2"/>
      <c r="B353" s="2"/>
      <c r="C353" s="2"/>
      <c r="D353" s="2"/>
      <c r="E353" s="2"/>
      <c r="F353" s="2"/>
    </row>
    <row r="354" spans="1:6" x14ac:dyDescent="0.25">
      <c r="A354" s="2"/>
      <c r="B354" s="2"/>
      <c r="C354" s="2"/>
      <c r="D354" s="2"/>
      <c r="E354" s="2"/>
      <c r="F354" s="2"/>
    </row>
    <row r="355" spans="1:6" x14ac:dyDescent="0.25">
      <c r="A355" s="2"/>
      <c r="B355" s="2"/>
      <c r="C355" s="2"/>
      <c r="D355" s="2"/>
      <c r="E355" s="2"/>
      <c r="F355" s="2"/>
    </row>
    <row r="356" spans="1:6" x14ac:dyDescent="0.25">
      <c r="A356" s="2"/>
      <c r="B356" s="2"/>
      <c r="C356" s="2"/>
      <c r="D356" s="2"/>
      <c r="E356" s="2"/>
      <c r="F356" s="2"/>
    </row>
    <row r="357" spans="1:6" x14ac:dyDescent="0.25">
      <c r="A357" s="2"/>
      <c r="B357" s="2"/>
      <c r="C357" s="2"/>
      <c r="D357" s="2"/>
      <c r="E357" s="2"/>
      <c r="F357" s="2"/>
    </row>
    <row r="358" spans="1:6" x14ac:dyDescent="0.25">
      <c r="A358" s="2"/>
      <c r="B358" s="2"/>
      <c r="C358" s="2"/>
      <c r="D358" s="2"/>
      <c r="E358" s="2"/>
      <c r="F358" s="2"/>
    </row>
    <row r="359" spans="1:6" x14ac:dyDescent="0.25">
      <c r="A359" s="2"/>
      <c r="B359" s="2"/>
      <c r="C359" s="2"/>
      <c r="D359" s="2"/>
      <c r="E359" s="2"/>
      <c r="F359" s="2"/>
    </row>
    <row r="360" spans="1:6" x14ac:dyDescent="0.25">
      <c r="A360" s="2"/>
      <c r="B360" s="2"/>
      <c r="C360" s="2"/>
      <c r="D360" s="2"/>
      <c r="E360" s="2"/>
      <c r="F360" s="2"/>
    </row>
    <row r="361" spans="1:6" x14ac:dyDescent="0.25">
      <c r="A361" s="2"/>
      <c r="B361" s="2"/>
      <c r="C361" s="2"/>
      <c r="D361" s="2"/>
      <c r="E361" s="2"/>
      <c r="F361" s="2"/>
    </row>
    <row r="362" spans="1:6" x14ac:dyDescent="0.25">
      <c r="A362" s="2"/>
      <c r="B362" s="2"/>
      <c r="C362" s="2"/>
      <c r="D362" s="2"/>
      <c r="E362" s="2"/>
      <c r="F362" s="2"/>
    </row>
    <row r="363" spans="1:6" x14ac:dyDescent="0.25">
      <c r="A363" s="2"/>
      <c r="B363" s="2"/>
      <c r="C363" s="2"/>
      <c r="D363" s="2"/>
      <c r="E363" s="2"/>
      <c r="F363" s="2"/>
    </row>
    <row r="364" spans="1:6" x14ac:dyDescent="0.25">
      <c r="A364" s="2"/>
      <c r="B364" s="2"/>
      <c r="C364" s="2"/>
      <c r="D364" s="2"/>
      <c r="E364" s="2"/>
      <c r="F364" s="2"/>
    </row>
    <row r="365" spans="1:6" x14ac:dyDescent="0.25">
      <c r="A365" s="2"/>
      <c r="B365" s="2"/>
      <c r="C365" s="2"/>
      <c r="D365" s="2"/>
      <c r="E365" s="2"/>
      <c r="F365" s="2"/>
    </row>
    <row r="366" spans="1:6" x14ac:dyDescent="0.25">
      <c r="A366" s="2"/>
      <c r="B366" s="2"/>
      <c r="C366" s="2"/>
      <c r="D366" s="2"/>
      <c r="E366" s="2"/>
      <c r="F366" s="2"/>
    </row>
    <row r="367" spans="1:6" x14ac:dyDescent="0.25">
      <c r="A367" s="2"/>
      <c r="B367" s="2"/>
      <c r="C367" s="2"/>
      <c r="D367" s="2"/>
      <c r="E367" s="2"/>
      <c r="F367" s="2"/>
    </row>
    <row r="368" spans="1:6" x14ac:dyDescent="0.25">
      <c r="A368" s="2"/>
      <c r="B368" s="2"/>
      <c r="C368" s="2"/>
      <c r="D368" s="2"/>
      <c r="E368" s="2"/>
      <c r="F368" s="2"/>
    </row>
    <row r="369" spans="1:6" x14ac:dyDescent="0.25">
      <c r="A369" s="2"/>
      <c r="B369" s="2"/>
      <c r="C369" s="2"/>
      <c r="D369" s="2"/>
      <c r="E369" s="2"/>
      <c r="F369" s="2"/>
    </row>
    <row r="370" spans="1:6" x14ac:dyDescent="0.25">
      <c r="A370" s="2"/>
      <c r="B370" s="2"/>
      <c r="C370" s="2"/>
      <c r="D370" s="2"/>
      <c r="E370" s="2"/>
      <c r="F370" s="2"/>
    </row>
    <row r="371" spans="1:6" x14ac:dyDescent="0.25">
      <c r="A371" s="2"/>
      <c r="B371" s="2"/>
      <c r="C371" s="2"/>
      <c r="D371" s="2"/>
      <c r="E371" s="2"/>
      <c r="F371" s="2"/>
    </row>
    <row r="372" spans="1:6" x14ac:dyDescent="0.25">
      <c r="A372" s="2"/>
      <c r="B372" s="2"/>
      <c r="C372" s="2"/>
      <c r="D372" s="2"/>
      <c r="E372" s="2"/>
      <c r="F372" s="2"/>
    </row>
    <row r="373" spans="1:6" x14ac:dyDescent="0.25">
      <c r="A373" s="2"/>
      <c r="B373" s="2"/>
      <c r="C373" s="2"/>
      <c r="D373" s="2"/>
      <c r="E373" s="2"/>
      <c r="F373" s="2"/>
    </row>
    <row r="374" spans="1:6" x14ac:dyDescent="0.25">
      <c r="A374" s="2"/>
      <c r="B374" s="2"/>
      <c r="C374" s="2"/>
      <c r="D374" s="2"/>
      <c r="E374" s="2"/>
      <c r="F374" s="2"/>
    </row>
    <row r="375" spans="1:6" x14ac:dyDescent="0.25">
      <c r="A375" s="2"/>
      <c r="B375" s="2"/>
      <c r="C375" s="2"/>
      <c r="D375" s="2"/>
      <c r="E375" s="2"/>
      <c r="F375" s="2"/>
    </row>
    <row r="376" spans="1:6" x14ac:dyDescent="0.25">
      <c r="A376" s="2"/>
      <c r="B376" s="2"/>
      <c r="C376" s="2"/>
      <c r="D376" s="2"/>
      <c r="E376" s="2"/>
      <c r="F376" s="2"/>
    </row>
    <row r="377" spans="1:6" x14ac:dyDescent="0.25">
      <c r="A377" s="2"/>
      <c r="B377" s="2"/>
      <c r="C377" s="2"/>
      <c r="D377" s="2"/>
      <c r="E377" s="2"/>
      <c r="F377" s="2"/>
    </row>
    <row r="378" spans="1:6" x14ac:dyDescent="0.25">
      <c r="A378" s="2"/>
      <c r="B378" s="2"/>
      <c r="C378" s="2"/>
      <c r="D378" s="2"/>
      <c r="E378" s="2"/>
      <c r="F378" s="2"/>
    </row>
    <row r="379" spans="1:6" x14ac:dyDescent="0.25">
      <c r="A379" s="2"/>
      <c r="B379" s="2"/>
      <c r="C379" s="2"/>
      <c r="D379" s="2"/>
      <c r="E379" s="2"/>
      <c r="F379" s="2"/>
    </row>
    <row r="380" spans="1:6" x14ac:dyDescent="0.25">
      <c r="A380" s="2"/>
      <c r="B380" s="2"/>
      <c r="C380" s="2"/>
      <c r="D380" s="2"/>
      <c r="E380" s="2"/>
      <c r="F380" s="2"/>
    </row>
    <row r="381" spans="1:6" x14ac:dyDescent="0.25">
      <c r="A381" s="2"/>
      <c r="B381" s="2"/>
      <c r="C381" s="2"/>
      <c r="D381" s="2"/>
      <c r="E381" s="2"/>
      <c r="F381" s="2"/>
    </row>
    <row r="382" spans="1:6" x14ac:dyDescent="0.25">
      <c r="A382" s="2"/>
      <c r="B382" s="2"/>
      <c r="C382" s="2"/>
      <c r="D382" s="2"/>
      <c r="E382" s="2"/>
      <c r="F382" s="2"/>
    </row>
    <row r="383" spans="1:6" x14ac:dyDescent="0.25">
      <c r="A383" s="2"/>
      <c r="B383" s="2"/>
      <c r="C383" s="2"/>
      <c r="D383" s="2"/>
      <c r="E383" s="2"/>
      <c r="F383" s="2"/>
    </row>
    <row r="384" spans="1:6" x14ac:dyDescent="0.25">
      <c r="A384" s="2"/>
      <c r="B384" s="2"/>
      <c r="C384" s="2"/>
      <c r="D384" s="2"/>
      <c r="E384" s="2"/>
      <c r="F384" s="2"/>
    </row>
    <row r="385" spans="1:6" x14ac:dyDescent="0.25">
      <c r="A385" s="2"/>
      <c r="B385" s="2"/>
      <c r="C385" s="2"/>
      <c r="D385" s="2"/>
      <c r="E385" s="2"/>
      <c r="F385" s="2"/>
    </row>
    <row r="386" spans="1:6" x14ac:dyDescent="0.25">
      <c r="A386" s="2"/>
      <c r="B386" s="2"/>
      <c r="C386" s="2"/>
      <c r="D386" s="2"/>
      <c r="E386" s="2"/>
      <c r="F386" s="2"/>
    </row>
    <row r="387" spans="1:6" x14ac:dyDescent="0.25">
      <c r="A387" s="2"/>
      <c r="B387" s="2"/>
      <c r="C387" s="2"/>
      <c r="D387" s="2"/>
      <c r="E387" s="2"/>
      <c r="F387" s="2"/>
    </row>
    <row r="388" spans="1:6" x14ac:dyDescent="0.25">
      <c r="A388" s="2"/>
      <c r="B388" s="2"/>
      <c r="C388" s="2"/>
      <c r="D388" s="2"/>
      <c r="E388" s="2"/>
      <c r="F388" s="2"/>
    </row>
    <row r="389" spans="1:6" x14ac:dyDescent="0.25">
      <c r="A389" s="2"/>
      <c r="B389" s="2"/>
      <c r="C389" s="2"/>
      <c r="D389" s="2"/>
      <c r="E389" s="2"/>
      <c r="F389" s="2"/>
    </row>
    <row r="390" spans="1:6" x14ac:dyDescent="0.25">
      <c r="A390" s="2"/>
      <c r="B390" s="2"/>
      <c r="C390" s="2"/>
      <c r="D390" s="2"/>
      <c r="E390" s="2"/>
      <c r="F390" s="2"/>
    </row>
    <row r="391" spans="1:6" x14ac:dyDescent="0.25">
      <c r="A391" s="2"/>
      <c r="B391" s="2"/>
      <c r="C391" s="2"/>
      <c r="D391" s="2"/>
      <c r="E391" s="2"/>
      <c r="F391" s="2"/>
    </row>
    <row r="392" spans="1:6" x14ac:dyDescent="0.25">
      <c r="A392" s="2"/>
      <c r="B392" s="2"/>
      <c r="C392" s="2"/>
      <c r="D392" s="2"/>
      <c r="E392" s="2"/>
      <c r="F392" s="2"/>
    </row>
    <row r="393" spans="1:6" x14ac:dyDescent="0.25">
      <c r="A393" s="2"/>
      <c r="B393" s="2"/>
      <c r="C393" s="2"/>
      <c r="D393" s="2"/>
      <c r="E393" s="2"/>
      <c r="F393" s="2"/>
    </row>
    <row r="394" spans="1:6" x14ac:dyDescent="0.25">
      <c r="A394" s="2"/>
      <c r="B394" s="2"/>
      <c r="C394" s="2"/>
      <c r="D394" s="2"/>
      <c r="E394" s="2"/>
      <c r="F394" s="2"/>
    </row>
    <row r="395" spans="1:6" x14ac:dyDescent="0.25">
      <c r="A395" s="2"/>
      <c r="B395" s="2"/>
      <c r="C395" s="2"/>
      <c r="D395" s="2"/>
      <c r="E395" s="2"/>
      <c r="F395" s="2"/>
    </row>
    <row r="396" spans="1:6" x14ac:dyDescent="0.25">
      <c r="A396" s="2"/>
      <c r="B396" s="2"/>
      <c r="C396" s="2"/>
      <c r="D396" s="2"/>
      <c r="E396" s="2"/>
      <c r="F396" s="2"/>
    </row>
    <row r="397" spans="1:6" x14ac:dyDescent="0.25">
      <c r="A397" s="2"/>
      <c r="B397" s="2"/>
      <c r="C397" s="2"/>
      <c r="D397" s="2"/>
      <c r="E397" s="2"/>
      <c r="F397" s="2"/>
    </row>
    <row r="398" spans="1:6" x14ac:dyDescent="0.25">
      <c r="A398" s="2"/>
      <c r="B398" s="2"/>
      <c r="C398" s="2"/>
      <c r="D398" s="2"/>
      <c r="E398" s="2"/>
      <c r="F398" s="2"/>
    </row>
    <row r="399" spans="1:6" x14ac:dyDescent="0.25">
      <c r="A399" s="2"/>
      <c r="B399" s="2"/>
      <c r="C399" s="2"/>
      <c r="D399" s="2"/>
      <c r="E399" s="2"/>
      <c r="F399" s="2"/>
    </row>
    <row r="400" spans="1:6" x14ac:dyDescent="0.25">
      <c r="A400" s="2"/>
      <c r="B400" s="2"/>
      <c r="C400" s="2"/>
      <c r="D400" s="2"/>
      <c r="E400" s="2"/>
      <c r="F400" s="2"/>
    </row>
    <row r="401" spans="1:6" x14ac:dyDescent="0.25">
      <c r="A401" s="2"/>
      <c r="B401" s="2"/>
      <c r="C401" s="2"/>
      <c r="D401" s="2"/>
      <c r="E401" s="2"/>
      <c r="F401" s="2"/>
    </row>
    <row r="402" spans="1:6" x14ac:dyDescent="0.25">
      <c r="A402" s="2"/>
      <c r="B402" s="2"/>
      <c r="C402" s="2"/>
      <c r="D402" s="2"/>
      <c r="E402" s="2"/>
      <c r="F402" s="2"/>
    </row>
    <row r="403" spans="1:6" x14ac:dyDescent="0.25">
      <c r="A403" s="2"/>
      <c r="B403" s="2"/>
      <c r="C403" s="2"/>
      <c r="D403" s="2"/>
      <c r="E403" s="2"/>
      <c r="F403" s="2"/>
    </row>
    <row r="404" spans="1:6" x14ac:dyDescent="0.25">
      <c r="A404" s="2"/>
      <c r="B404" s="2"/>
      <c r="C404" s="2"/>
      <c r="D404" s="2"/>
      <c r="E404" s="2"/>
      <c r="F404" s="2"/>
    </row>
    <row r="405" spans="1:6" x14ac:dyDescent="0.25">
      <c r="A405" s="2"/>
      <c r="B405" s="2"/>
      <c r="C405" s="2"/>
      <c r="D405" s="2"/>
      <c r="E405" s="2"/>
      <c r="F405" s="2"/>
    </row>
    <row r="406" spans="1:6" x14ac:dyDescent="0.25">
      <c r="A406" s="2"/>
      <c r="B406" s="2"/>
      <c r="C406" s="2"/>
      <c r="D406" s="2"/>
      <c r="E406" s="2"/>
      <c r="F406" s="2"/>
    </row>
    <row r="407" spans="1:6" x14ac:dyDescent="0.25">
      <c r="A407" s="2"/>
      <c r="B407" s="2"/>
      <c r="C407" s="2"/>
      <c r="D407" s="2"/>
      <c r="E407" s="2"/>
      <c r="F407" s="2"/>
    </row>
    <row r="408" spans="1:6" x14ac:dyDescent="0.25">
      <c r="A408" s="2"/>
      <c r="B408" s="2"/>
      <c r="C408" s="2"/>
      <c r="D408" s="2"/>
      <c r="E408" s="2"/>
      <c r="F408" s="2"/>
    </row>
    <row r="409" spans="1:6" x14ac:dyDescent="0.25">
      <c r="A409" s="2"/>
      <c r="B409" s="2"/>
      <c r="C409" s="2"/>
      <c r="D409" s="2"/>
      <c r="E409" s="2"/>
      <c r="F409" s="2"/>
    </row>
    <row r="410" spans="1:6" x14ac:dyDescent="0.25">
      <c r="A410" s="2"/>
      <c r="B410" s="2"/>
      <c r="C410" s="2"/>
      <c r="D410" s="2"/>
      <c r="E410" s="2"/>
      <c r="F410" s="2"/>
    </row>
    <row r="411" spans="1:6" x14ac:dyDescent="0.25">
      <c r="A411" s="2"/>
      <c r="B411" s="2"/>
      <c r="C411" s="2"/>
      <c r="D411" s="2"/>
      <c r="E411" s="2"/>
      <c r="F411" s="2"/>
    </row>
    <row r="412" spans="1:6" x14ac:dyDescent="0.25">
      <c r="A412" s="2"/>
      <c r="B412" s="2"/>
      <c r="C412" s="2"/>
      <c r="D412" s="2"/>
      <c r="E412" s="2"/>
      <c r="F412" s="2"/>
    </row>
    <row r="413" spans="1:6" x14ac:dyDescent="0.25">
      <c r="A413" s="2"/>
      <c r="B413" s="2"/>
      <c r="C413" s="2"/>
      <c r="D413" s="2"/>
      <c r="E413" s="2"/>
      <c r="F413" s="2"/>
    </row>
    <row r="414" spans="1:6" x14ac:dyDescent="0.25">
      <c r="A414" s="2"/>
      <c r="B414" s="2"/>
      <c r="C414" s="2"/>
      <c r="D414" s="2"/>
      <c r="E414" s="2"/>
      <c r="F414" s="2"/>
    </row>
    <row r="415" spans="1:6" x14ac:dyDescent="0.25">
      <c r="A415" s="2"/>
      <c r="B415" s="2"/>
      <c r="C415" s="2"/>
      <c r="D415" s="2"/>
      <c r="E415" s="2"/>
      <c r="F415" s="2"/>
    </row>
    <row r="416" spans="1:6" x14ac:dyDescent="0.25">
      <c r="A416" s="2"/>
      <c r="B416" s="2"/>
      <c r="C416" s="2"/>
      <c r="D416" s="2"/>
      <c r="E416" s="2"/>
      <c r="F416" s="2"/>
    </row>
    <row r="417" spans="1:6" x14ac:dyDescent="0.25">
      <c r="A417" s="2"/>
      <c r="B417" s="2"/>
      <c r="C417" s="2"/>
      <c r="D417" s="2"/>
      <c r="E417" s="2"/>
      <c r="F417" s="2"/>
    </row>
    <row r="418" spans="1:6" x14ac:dyDescent="0.25">
      <c r="A418" s="2"/>
      <c r="B418" s="2"/>
      <c r="C418" s="2"/>
      <c r="D418" s="2"/>
      <c r="E418" s="2"/>
      <c r="F418" s="2"/>
    </row>
    <row r="419" spans="1:6" x14ac:dyDescent="0.25">
      <c r="A419" s="2"/>
      <c r="B419" s="2"/>
      <c r="C419" s="2"/>
      <c r="D419" s="2"/>
      <c r="E419" s="2"/>
      <c r="F419" s="2"/>
    </row>
    <row r="420" spans="1:6" x14ac:dyDescent="0.25">
      <c r="A420" s="2"/>
      <c r="B420" s="2"/>
      <c r="C420" s="2"/>
      <c r="D420" s="2"/>
      <c r="E420" s="2"/>
      <c r="F420" s="2"/>
    </row>
    <row r="421" spans="1:6" x14ac:dyDescent="0.25">
      <c r="A421" s="2"/>
      <c r="B421" s="2"/>
      <c r="C421" s="2"/>
      <c r="D421" s="2"/>
      <c r="E421" s="2"/>
      <c r="F421" s="2"/>
    </row>
    <row r="422" spans="1:6" x14ac:dyDescent="0.25">
      <c r="A422" s="2"/>
      <c r="B422" s="2"/>
      <c r="C422" s="2"/>
      <c r="D422" s="2"/>
      <c r="E422" s="2"/>
      <c r="F422" s="2"/>
    </row>
    <row r="423" spans="1:6" x14ac:dyDescent="0.25">
      <c r="A423" s="2"/>
      <c r="B423" s="2"/>
      <c r="C423" s="2"/>
      <c r="D423" s="2"/>
      <c r="E423" s="2"/>
      <c r="F423" s="2"/>
    </row>
    <row r="424" spans="1:6" x14ac:dyDescent="0.25">
      <c r="A424" s="2"/>
      <c r="B424" s="2"/>
      <c r="C424" s="2"/>
      <c r="D424" s="2"/>
      <c r="E424" s="2"/>
      <c r="F424" s="2"/>
    </row>
    <row r="425" spans="1:6" x14ac:dyDescent="0.25">
      <c r="A425" s="2"/>
      <c r="B425" s="2"/>
      <c r="C425" s="2"/>
      <c r="D425" s="2"/>
      <c r="E425" s="2"/>
      <c r="F425" s="2"/>
    </row>
    <row r="426" spans="1:6" x14ac:dyDescent="0.25">
      <c r="A426" s="2"/>
      <c r="B426" s="2"/>
      <c r="C426" s="2"/>
      <c r="D426" s="2"/>
      <c r="E426" s="2"/>
      <c r="F426" s="2"/>
    </row>
    <row r="427" spans="1:6" x14ac:dyDescent="0.25">
      <c r="A427" s="2"/>
      <c r="B427" s="2"/>
      <c r="C427" s="2"/>
      <c r="D427" s="2"/>
      <c r="E427" s="2"/>
      <c r="F427" s="2"/>
    </row>
    <row r="428" spans="1:6" x14ac:dyDescent="0.25">
      <c r="A428" s="2"/>
      <c r="B428" s="2"/>
      <c r="C428" s="2"/>
      <c r="D428" s="2"/>
      <c r="E428" s="2"/>
      <c r="F428" s="2"/>
    </row>
    <row r="429" spans="1:6" x14ac:dyDescent="0.25">
      <c r="A429" s="2"/>
      <c r="B429" s="2"/>
      <c r="C429" s="2"/>
      <c r="D429" s="2"/>
      <c r="E429" s="2"/>
      <c r="F429" s="2"/>
    </row>
    <row r="430" spans="1:6" x14ac:dyDescent="0.25">
      <c r="A430" s="2"/>
      <c r="B430" s="2"/>
      <c r="C430" s="2"/>
      <c r="D430" s="2"/>
      <c r="E430" s="2"/>
      <c r="F430" s="2"/>
    </row>
    <row r="431" spans="1:6" x14ac:dyDescent="0.25">
      <c r="A431" s="2"/>
      <c r="B431" s="2"/>
      <c r="C431" s="2"/>
      <c r="D431" s="2"/>
      <c r="E431" s="2"/>
      <c r="F431" s="2"/>
    </row>
    <row r="432" spans="1:6" x14ac:dyDescent="0.25">
      <c r="A432" s="2"/>
      <c r="B432" s="2"/>
      <c r="C432" s="2"/>
      <c r="D432" s="2"/>
      <c r="E432" s="2"/>
      <c r="F432" s="2"/>
    </row>
    <row r="433" spans="1:6" x14ac:dyDescent="0.25">
      <c r="A433" s="2"/>
      <c r="B433" s="2"/>
      <c r="C433" s="2"/>
      <c r="D433" s="2"/>
      <c r="E433" s="2"/>
      <c r="F433" s="2"/>
    </row>
    <row r="434" spans="1:6" x14ac:dyDescent="0.25">
      <c r="A434" s="2"/>
      <c r="B434" s="2"/>
      <c r="C434" s="2"/>
      <c r="D434" s="2"/>
      <c r="E434" s="2"/>
      <c r="F434" s="2"/>
    </row>
    <row r="435" spans="1:6" x14ac:dyDescent="0.25">
      <c r="A435" s="2"/>
      <c r="B435" s="2"/>
      <c r="C435" s="2"/>
      <c r="D435" s="2"/>
      <c r="E435" s="2"/>
      <c r="F435" s="2"/>
    </row>
    <row r="436" spans="1:6" x14ac:dyDescent="0.25">
      <c r="A436" s="2"/>
      <c r="B436" s="2"/>
      <c r="C436" s="2"/>
      <c r="D436" s="2"/>
      <c r="E436" s="2"/>
      <c r="F436" s="2"/>
    </row>
    <row r="437" spans="1:6" x14ac:dyDescent="0.25">
      <c r="A437" s="2"/>
      <c r="B437" s="2"/>
      <c r="C437" s="2"/>
      <c r="D437" s="2"/>
      <c r="E437" s="2"/>
      <c r="F437" s="2"/>
    </row>
    <row r="438" spans="1:6" x14ac:dyDescent="0.25">
      <c r="A438" s="2"/>
      <c r="B438" s="2"/>
      <c r="C438" s="2"/>
      <c r="D438" s="2"/>
      <c r="E438" s="2"/>
      <c r="F438" s="2"/>
    </row>
    <row r="439" spans="1:6" x14ac:dyDescent="0.25">
      <c r="A439" s="2"/>
      <c r="B439" s="2"/>
      <c r="C439" s="2"/>
      <c r="D439" s="2"/>
      <c r="E439" s="2"/>
      <c r="F439" s="2"/>
    </row>
    <row r="440" spans="1:6" x14ac:dyDescent="0.25">
      <c r="A440" s="2"/>
      <c r="B440" s="2"/>
      <c r="C440" s="2"/>
      <c r="D440" s="2"/>
      <c r="E440" s="2"/>
      <c r="F440" s="2"/>
    </row>
    <row r="441" spans="1:6" x14ac:dyDescent="0.25">
      <c r="A441" s="2"/>
      <c r="B441" s="2"/>
      <c r="C441" s="2"/>
      <c r="D441" s="2"/>
      <c r="E441" s="2"/>
      <c r="F441" s="2"/>
    </row>
    <row r="442" spans="1:6" x14ac:dyDescent="0.25">
      <c r="A442" s="2"/>
      <c r="B442" s="2"/>
      <c r="C442" s="2"/>
      <c r="D442" s="2"/>
      <c r="E442" s="2"/>
      <c r="F442" s="2"/>
    </row>
    <row r="443" spans="1:6" x14ac:dyDescent="0.25">
      <c r="A443" s="2"/>
      <c r="B443" s="2"/>
      <c r="C443" s="2"/>
      <c r="D443" s="2"/>
      <c r="E443" s="2"/>
      <c r="F443" s="2"/>
    </row>
    <row r="444" spans="1:6" x14ac:dyDescent="0.25">
      <c r="A444" s="2"/>
      <c r="B444" s="2"/>
      <c r="C444" s="2"/>
      <c r="D444" s="2"/>
      <c r="E444" s="2"/>
      <c r="F444" s="2"/>
    </row>
    <row r="445" spans="1:6" x14ac:dyDescent="0.25">
      <c r="A445" s="2"/>
      <c r="B445" s="2"/>
      <c r="C445" s="2"/>
      <c r="D445" s="2"/>
      <c r="E445" s="2"/>
      <c r="F445" s="2"/>
    </row>
    <row r="446" spans="1:6" x14ac:dyDescent="0.25">
      <c r="A446" s="2"/>
      <c r="B446" s="2"/>
      <c r="C446" s="2"/>
      <c r="D446" s="2"/>
      <c r="E446" s="2"/>
      <c r="F446" s="2"/>
    </row>
    <row r="447" spans="1:6" x14ac:dyDescent="0.25">
      <c r="A447" s="2"/>
      <c r="B447" s="2"/>
      <c r="C447" s="2"/>
      <c r="D447" s="2"/>
      <c r="E447" s="2"/>
      <c r="F447" s="2"/>
    </row>
    <row r="448" spans="1:6" x14ac:dyDescent="0.25">
      <c r="A448" s="2"/>
      <c r="B448" s="2"/>
      <c r="C448" s="2"/>
      <c r="D448" s="2"/>
      <c r="E448" s="2"/>
      <c r="F448" s="2"/>
    </row>
    <row r="449" spans="1:6" x14ac:dyDescent="0.25">
      <c r="A449" s="2"/>
      <c r="B449" s="2"/>
      <c r="C449" s="2"/>
      <c r="D449" s="2"/>
      <c r="E449" s="2"/>
      <c r="F449" s="2"/>
    </row>
    <row r="450" spans="1:6" x14ac:dyDescent="0.25">
      <c r="A450" s="2"/>
      <c r="B450" s="2"/>
      <c r="C450" s="2"/>
      <c r="D450" s="2"/>
      <c r="E450" s="2"/>
      <c r="F450" s="2"/>
    </row>
    <row r="451" spans="1:6" x14ac:dyDescent="0.25">
      <c r="A451" s="2"/>
      <c r="B451" s="2"/>
      <c r="C451" s="2"/>
      <c r="D451" s="2"/>
      <c r="E451" s="2"/>
      <c r="F451" s="2"/>
    </row>
    <row r="452" spans="1:6" x14ac:dyDescent="0.25">
      <c r="A452" s="2"/>
      <c r="B452" s="2"/>
      <c r="C452" s="2"/>
      <c r="D452" s="2"/>
      <c r="E452" s="2"/>
      <c r="F452" s="2"/>
    </row>
    <row r="453" spans="1:6" x14ac:dyDescent="0.25">
      <c r="A453" s="2"/>
      <c r="B453" s="2"/>
      <c r="C453" s="2"/>
      <c r="D453" s="2"/>
      <c r="E453" s="2"/>
      <c r="F453" s="2"/>
    </row>
    <row r="454" spans="1:6" x14ac:dyDescent="0.25">
      <c r="A454" s="2"/>
      <c r="B454" s="2"/>
      <c r="C454" s="2"/>
      <c r="D454" s="2"/>
      <c r="E454" s="2"/>
      <c r="F454" s="2"/>
    </row>
    <row r="455" spans="1:6" x14ac:dyDescent="0.25">
      <c r="A455" s="2"/>
      <c r="B455" s="2"/>
      <c r="C455" s="2"/>
      <c r="D455" s="2"/>
      <c r="E455" s="2"/>
      <c r="F455" s="2"/>
    </row>
    <row r="456" spans="1:6" x14ac:dyDescent="0.25">
      <c r="A456" s="2"/>
      <c r="B456" s="2"/>
      <c r="C456" s="2"/>
      <c r="D456" s="2"/>
      <c r="E456" s="2"/>
      <c r="F456" s="2"/>
    </row>
    <row r="457" spans="1:6" x14ac:dyDescent="0.25">
      <c r="A457" s="2"/>
      <c r="B457" s="2"/>
      <c r="C457" s="2"/>
      <c r="D457" s="2"/>
      <c r="E457" s="2"/>
      <c r="F457" s="2"/>
    </row>
    <row r="458" spans="1:6" x14ac:dyDescent="0.25">
      <c r="A458" s="2"/>
      <c r="B458" s="2"/>
      <c r="C458" s="2"/>
      <c r="D458" s="2"/>
      <c r="E458" s="2"/>
      <c r="F458" s="2"/>
    </row>
    <row r="459" spans="1:6" x14ac:dyDescent="0.25">
      <c r="A459" s="2"/>
      <c r="B459" s="2"/>
      <c r="C459" s="2"/>
      <c r="D459" s="2"/>
      <c r="E459" s="2"/>
      <c r="F459" s="2"/>
    </row>
    <row r="460" spans="1:6" x14ac:dyDescent="0.25">
      <c r="A460" s="2"/>
      <c r="B460" s="2"/>
      <c r="C460" s="2"/>
      <c r="D460" s="2"/>
      <c r="E460" s="2"/>
      <c r="F460" s="2"/>
    </row>
    <row r="461" spans="1:6" x14ac:dyDescent="0.25">
      <c r="A461" s="2"/>
      <c r="B461" s="2"/>
      <c r="C461" s="2"/>
      <c r="D461" s="2"/>
      <c r="E461" s="2"/>
      <c r="F461" s="2"/>
    </row>
    <row r="462" spans="1:6" x14ac:dyDescent="0.25">
      <c r="A462" s="2"/>
      <c r="B462" s="2"/>
      <c r="C462" s="2"/>
      <c r="D462" s="2"/>
      <c r="E462" s="2"/>
      <c r="F462" s="2"/>
    </row>
    <row r="463" spans="1:6" x14ac:dyDescent="0.25">
      <c r="A463" s="2"/>
      <c r="B463" s="2"/>
      <c r="C463" s="2"/>
      <c r="D463" s="2"/>
      <c r="E463" s="2"/>
      <c r="F463" s="2"/>
    </row>
    <row r="464" spans="1:6" x14ac:dyDescent="0.25">
      <c r="A464" s="2"/>
      <c r="B464" s="2"/>
      <c r="C464" s="2"/>
      <c r="D464" s="2"/>
      <c r="E464" s="2"/>
      <c r="F464" s="2"/>
    </row>
    <row r="465" spans="1:6" x14ac:dyDescent="0.25">
      <c r="A465" s="2"/>
      <c r="B465" s="2"/>
      <c r="C465" s="2"/>
      <c r="D465" s="2"/>
      <c r="E465" s="2"/>
      <c r="F465" s="2"/>
    </row>
    <row r="466" spans="1:6" x14ac:dyDescent="0.25">
      <c r="A466" s="2"/>
      <c r="B466" s="2"/>
      <c r="C466" s="2"/>
      <c r="D466" s="2"/>
      <c r="E466" s="2"/>
      <c r="F466" s="2"/>
    </row>
    <row r="467" spans="1:6" x14ac:dyDescent="0.25">
      <c r="A467" s="2"/>
      <c r="B467" s="2"/>
      <c r="C467" s="2"/>
      <c r="D467" s="2"/>
      <c r="E467" s="2"/>
      <c r="F467" s="2"/>
    </row>
    <row r="468" spans="1:6" x14ac:dyDescent="0.25">
      <c r="A468" s="2"/>
      <c r="B468" s="2"/>
      <c r="C468" s="2"/>
      <c r="D468" s="2"/>
      <c r="E468" s="2"/>
      <c r="F468" s="2"/>
    </row>
    <row r="469" spans="1:6" x14ac:dyDescent="0.25">
      <c r="A469" s="2"/>
      <c r="B469" s="2"/>
      <c r="C469" s="2"/>
      <c r="D469" s="2"/>
      <c r="E469" s="2"/>
      <c r="F469" s="2"/>
    </row>
    <row r="470" spans="1:6" x14ac:dyDescent="0.25">
      <c r="A470" s="2"/>
      <c r="B470" s="2"/>
      <c r="C470" s="2"/>
      <c r="D470" s="2"/>
      <c r="E470" s="2"/>
      <c r="F470" s="2"/>
    </row>
    <row r="471" spans="1:6" x14ac:dyDescent="0.25">
      <c r="A471" s="2"/>
      <c r="B471" s="2"/>
      <c r="C471" s="2"/>
      <c r="D471" s="2"/>
      <c r="E471" s="2"/>
      <c r="F471" s="2"/>
    </row>
    <row r="472" spans="1:6" x14ac:dyDescent="0.25">
      <c r="A472" s="2"/>
      <c r="B472" s="2"/>
      <c r="C472" s="2"/>
      <c r="D472" s="2"/>
      <c r="E472" s="2"/>
      <c r="F472" s="2"/>
    </row>
    <row r="473" spans="1:6" x14ac:dyDescent="0.25">
      <c r="A473" s="2"/>
      <c r="B473" s="2"/>
      <c r="C473" s="2"/>
      <c r="D473" s="2"/>
      <c r="E473" s="2"/>
      <c r="F473" s="2"/>
    </row>
    <row r="474" spans="1:6" x14ac:dyDescent="0.25">
      <c r="A474" s="2"/>
      <c r="B474" s="2"/>
      <c r="C474" s="2"/>
      <c r="D474" s="2"/>
      <c r="E474" s="2"/>
      <c r="F474" s="2"/>
    </row>
    <row r="475" spans="1:6" x14ac:dyDescent="0.25">
      <c r="A475" s="2"/>
      <c r="B475" s="2"/>
      <c r="C475" s="2"/>
      <c r="D475" s="2"/>
      <c r="E475" s="2"/>
      <c r="F475" s="2"/>
    </row>
    <row r="476" spans="1:6" x14ac:dyDescent="0.25">
      <c r="A476" s="2"/>
      <c r="B476" s="2"/>
      <c r="C476" s="2"/>
      <c r="D476" s="2"/>
      <c r="E476" s="2"/>
      <c r="F476" s="2"/>
    </row>
    <row r="477" spans="1:6" x14ac:dyDescent="0.25">
      <c r="A477" s="2"/>
      <c r="B477" s="2"/>
      <c r="C477" s="2"/>
      <c r="D477" s="2"/>
      <c r="E477" s="2"/>
      <c r="F477" s="2"/>
    </row>
    <row r="478" spans="1:6" x14ac:dyDescent="0.25">
      <c r="A478" s="2"/>
      <c r="B478" s="2"/>
      <c r="C478" s="2"/>
      <c r="D478" s="2"/>
      <c r="E478" s="2"/>
      <c r="F478" s="2"/>
    </row>
    <row r="479" spans="1:6" x14ac:dyDescent="0.25">
      <c r="A479" s="2"/>
      <c r="B479" s="2"/>
      <c r="C479" s="2"/>
      <c r="D479" s="2"/>
      <c r="E479" s="2"/>
      <c r="F479" s="2"/>
    </row>
    <row r="480" spans="1:6" x14ac:dyDescent="0.25">
      <c r="A480" s="2"/>
      <c r="B480" s="2"/>
      <c r="C480" s="2"/>
      <c r="D480" s="2"/>
      <c r="E480" s="2"/>
      <c r="F480" s="2"/>
    </row>
    <row r="481" spans="1:6" x14ac:dyDescent="0.25">
      <c r="A481" s="2"/>
      <c r="B481" s="2"/>
      <c r="C481" s="2"/>
      <c r="D481" s="2"/>
      <c r="E481" s="2"/>
      <c r="F481" s="2"/>
    </row>
    <row r="482" spans="1:6" x14ac:dyDescent="0.25">
      <c r="A482" s="2"/>
      <c r="B482" s="2"/>
      <c r="C482" s="2"/>
      <c r="D482" s="2"/>
      <c r="E482" s="2"/>
      <c r="F482" s="2"/>
    </row>
    <row r="483" spans="1:6" x14ac:dyDescent="0.25">
      <c r="A483" s="2"/>
      <c r="B483" s="2"/>
      <c r="C483" s="2"/>
      <c r="D483" s="2"/>
      <c r="E483" s="2"/>
      <c r="F483" s="2"/>
    </row>
    <row r="484" spans="1:6" x14ac:dyDescent="0.25">
      <c r="A484" s="2"/>
      <c r="B484" s="2"/>
      <c r="C484" s="2"/>
      <c r="D484" s="2"/>
      <c r="E484" s="2"/>
      <c r="F484" s="2"/>
    </row>
    <row r="485" spans="1:6" x14ac:dyDescent="0.25">
      <c r="A485" s="2"/>
      <c r="B485" s="2"/>
      <c r="C485" s="2"/>
      <c r="D485" s="2"/>
      <c r="E485" s="2"/>
      <c r="F485" s="2"/>
    </row>
    <row r="486" spans="1:6" x14ac:dyDescent="0.25">
      <c r="A486" s="2"/>
      <c r="B486" s="2"/>
      <c r="C486" s="2"/>
      <c r="D486" s="2"/>
      <c r="E486" s="2"/>
      <c r="F486" s="2"/>
    </row>
    <row r="487" spans="1:6" x14ac:dyDescent="0.25">
      <c r="A487" s="2"/>
      <c r="B487" s="2"/>
      <c r="C487" s="2"/>
      <c r="D487" s="2"/>
      <c r="E487" s="2"/>
      <c r="F487" s="2"/>
    </row>
    <row r="488" spans="1:6" x14ac:dyDescent="0.25">
      <c r="A488" s="2"/>
      <c r="B488" s="2"/>
      <c r="C488" s="2"/>
      <c r="D488" s="2"/>
      <c r="E488" s="2"/>
      <c r="F488" s="2"/>
    </row>
    <row r="489" spans="1:6" x14ac:dyDescent="0.25">
      <c r="A489" s="2"/>
      <c r="B489" s="2"/>
      <c r="C489" s="2"/>
      <c r="D489" s="2"/>
      <c r="E489" s="2"/>
      <c r="F489" s="2"/>
    </row>
    <row r="490" spans="1:6" x14ac:dyDescent="0.25">
      <c r="A490" s="2"/>
      <c r="B490" s="2"/>
      <c r="C490" s="2"/>
      <c r="D490" s="2"/>
      <c r="E490" s="2"/>
      <c r="F490" s="2"/>
    </row>
    <row r="491" spans="1:6" x14ac:dyDescent="0.25">
      <c r="A491" s="2"/>
      <c r="B491" s="2"/>
      <c r="C491" s="2"/>
      <c r="D491" s="2"/>
      <c r="E491" s="2"/>
      <c r="F491" s="2"/>
    </row>
    <row r="492" spans="1:6" x14ac:dyDescent="0.25">
      <c r="A492" s="2"/>
      <c r="B492" s="2"/>
      <c r="C492" s="2"/>
      <c r="D492" s="2"/>
      <c r="E492" s="2"/>
      <c r="F492" s="2"/>
    </row>
    <row r="493" spans="1:6" x14ac:dyDescent="0.25">
      <c r="A493" s="2"/>
      <c r="B493" s="2"/>
      <c r="C493" s="2"/>
      <c r="D493" s="2"/>
      <c r="E493" s="2"/>
      <c r="F493" s="2"/>
    </row>
    <row r="494" spans="1:6" x14ac:dyDescent="0.25">
      <c r="A494" s="2"/>
      <c r="B494" s="2"/>
      <c r="C494" s="2"/>
      <c r="D494" s="2"/>
      <c r="E494" s="2"/>
      <c r="F494" s="2"/>
    </row>
    <row r="495" spans="1:6" x14ac:dyDescent="0.25">
      <c r="A495" s="2"/>
      <c r="B495" s="2"/>
      <c r="C495" s="2"/>
      <c r="D495" s="2"/>
      <c r="E495" s="2"/>
      <c r="F495" s="2"/>
    </row>
    <row r="496" spans="1:6" x14ac:dyDescent="0.25">
      <c r="A496" s="2"/>
      <c r="B496" s="2"/>
      <c r="C496" s="2"/>
      <c r="D496" s="2"/>
      <c r="E496" s="2"/>
      <c r="F496" s="2"/>
    </row>
    <row r="497" spans="1:6" x14ac:dyDescent="0.25">
      <c r="A497" s="2"/>
      <c r="B497" s="2"/>
      <c r="C497" s="2"/>
      <c r="D497" s="2"/>
      <c r="E497" s="2"/>
      <c r="F497" s="2"/>
    </row>
    <row r="498" spans="1:6" x14ac:dyDescent="0.25">
      <c r="A498" s="2"/>
      <c r="B498" s="2"/>
      <c r="C498" s="2"/>
      <c r="D498" s="2"/>
      <c r="E498" s="2"/>
      <c r="F498" s="2"/>
    </row>
    <row r="499" spans="1:6" x14ac:dyDescent="0.25">
      <c r="A499" s="2"/>
      <c r="B499" s="2"/>
      <c r="C499" s="2"/>
      <c r="D499" s="2"/>
      <c r="E499" s="2"/>
      <c r="F499" s="2"/>
    </row>
    <row r="500" spans="1:6" x14ac:dyDescent="0.25">
      <c r="A500" s="2"/>
      <c r="B500" s="2"/>
      <c r="C500" s="2"/>
      <c r="D500" s="2"/>
      <c r="E500" s="2"/>
      <c r="F500" s="2"/>
    </row>
    <row r="501" spans="1:6" x14ac:dyDescent="0.25">
      <c r="A501" s="2"/>
      <c r="B501" s="2"/>
      <c r="C501" s="2"/>
      <c r="D501" s="2"/>
      <c r="E501" s="2"/>
      <c r="F501" s="2"/>
    </row>
    <row r="502" spans="1:6" x14ac:dyDescent="0.25">
      <c r="A502" s="2"/>
      <c r="B502" s="2"/>
      <c r="C502" s="2"/>
      <c r="D502" s="2"/>
      <c r="E502" s="2"/>
      <c r="F502" s="2"/>
    </row>
    <row r="503" spans="1:6" x14ac:dyDescent="0.25">
      <c r="A503" s="2"/>
      <c r="B503" s="2"/>
      <c r="C503" s="2"/>
      <c r="D503" s="2"/>
      <c r="E503" s="2"/>
      <c r="F503" s="2"/>
    </row>
    <row r="504" spans="1:6" x14ac:dyDescent="0.25">
      <c r="A504" s="2"/>
      <c r="B504" s="2"/>
      <c r="C504" s="2"/>
      <c r="D504" s="2"/>
      <c r="E504" s="2"/>
      <c r="F504" s="2"/>
    </row>
    <row r="505" spans="1:6" x14ac:dyDescent="0.25">
      <c r="A505" s="2"/>
      <c r="B505" s="2"/>
      <c r="C505" s="2"/>
      <c r="D505" s="2"/>
      <c r="E505" s="2"/>
      <c r="F505" s="2"/>
    </row>
    <row r="506" spans="1:6" x14ac:dyDescent="0.25">
      <c r="A506" s="2"/>
      <c r="B506" s="2"/>
      <c r="C506" s="2"/>
      <c r="D506" s="2"/>
      <c r="E506" s="2"/>
      <c r="F506" s="2"/>
    </row>
    <row r="507" spans="1:6" x14ac:dyDescent="0.25">
      <c r="A507" s="2"/>
      <c r="B507" s="2"/>
      <c r="C507" s="2"/>
      <c r="D507" s="2"/>
      <c r="E507" s="2"/>
      <c r="F507" s="2"/>
    </row>
    <row r="508" spans="1:6" x14ac:dyDescent="0.25">
      <c r="A508" s="2"/>
      <c r="B508" s="2"/>
      <c r="C508" s="2"/>
      <c r="D508" s="2"/>
      <c r="E508" s="2"/>
      <c r="F508" s="2"/>
    </row>
    <row r="509" spans="1:6" x14ac:dyDescent="0.25">
      <c r="A509" s="2"/>
      <c r="B509" s="2"/>
      <c r="C509" s="2"/>
      <c r="D509" s="2"/>
      <c r="E509" s="2"/>
      <c r="F509" s="2"/>
    </row>
    <row r="510" spans="1:6" x14ac:dyDescent="0.25">
      <c r="A510" s="2"/>
      <c r="B510" s="2"/>
      <c r="C510" s="2"/>
      <c r="D510" s="2"/>
      <c r="E510" s="2"/>
      <c r="F510" s="2"/>
    </row>
    <row r="511" spans="1:6" x14ac:dyDescent="0.25">
      <c r="A511" s="2"/>
      <c r="B511" s="2"/>
      <c r="C511" s="2"/>
      <c r="D511" s="2"/>
      <c r="E511" s="2"/>
      <c r="F511" s="2"/>
    </row>
    <row r="512" spans="1:6" x14ac:dyDescent="0.25">
      <c r="A512" s="2"/>
      <c r="B512" s="2"/>
      <c r="C512" s="2"/>
      <c r="D512" s="2"/>
      <c r="E512" s="2"/>
      <c r="F512" s="2"/>
    </row>
    <row r="513" spans="1:6" x14ac:dyDescent="0.25">
      <c r="A513" s="2"/>
      <c r="B513" s="2"/>
      <c r="C513" s="2"/>
      <c r="D513" s="2"/>
      <c r="E513" s="2"/>
      <c r="F513" s="2"/>
    </row>
    <row r="514" spans="1:6" x14ac:dyDescent="0.25">
      <c r="A514" s="2"/>
      <c r="B514" s="2"/>
      <c r="C514" s="2"/>
      <c r="D514" s="2"/>
      <c r="E514" s="2"/>
      <c r="F514" s="2"/>
    </row>
    <row r="515" spans="1:6" x14ac:dyDescent="0.25">
      <c r="A515" s="2"/>
      <c r="B515" s="2"/>
      <c r="C515" s="2"/>
      <c r="D515" s="2"/>
      <c r="E515" s="2"/>
      <c r="F515" s="2"/>
    </row>
    <row r="516" spans="1:6" x14ac:dyDescent="0.25">
      <c r="A516" s="2"/>
      <c r="B516" s="2"/>
      <c r="C516" s="2"/>
      <c r="D516" s="2"/>
      <c r="E516" s="2"/>
      <c r="F516" s="2"/>
    </row>
    <row r="517" spans="1:6" x14ac:dyDescent="0.25">
      <c r="A517" s="2"/>
      <c r="B517" s="2"/>
      <c r="C517" s="2"/>
      <c r="D517" s="2"/>
      <c r="E517" s="2"/>
      <c r="F517" s="2"/>
    </row>
    <row r="518" spans="1:6" x14ac:dyDescent="0.25">
      <c r="A518" s="2"/>
      <c r="B518" s="2"/>
      <c r="C518" s="2"/>
      <c r="D518" s="2"/>
      <c r="E518" s="2"/>
      <c r="F518" s="2"/>
    </row>
    <row r="519" spans="1:6" x14ac:dyDescent="0.25">
      <c r="A519" s="2"/>
      <c r="B519" s="2"/>
      <c r="C519" s="2"/>
      <c r="D519" s="2"/>
      <c r="E519" s="2"/>
      <c r="F519" s="2"/>
    </row>
    <row r="520" spans="1:6" x14ac:dyDescent="0.25">
      <c r="A520" s="2"/>
      <c r="B520" s="2"/>
      <c r="C520" s="2"/>
      <c r="D520" s="2"/>
      <c r="E520" s="2"/>
      <c r="F520" s="2"/>
    </row>
    <row r="521" spans="1:6" x14ac:dyDescent="0.25">
      <c r="A521" s="2"/>
      <c r="B521" s="2"/>
      <c r="C521" s="2"/>
      <c r="D521" s="2"/>
      <c r="E521" s="2"/>
      <c r="F521" s="2"/>
    </row>
    <row r="522" spans="1:6" x14ac:dyDescent="0.25">
      <c r="A522" s="2"/>
      <c r="B522" s="2"/>
      <c r="C522" s="2"/>
      <c r="D522" s="2"/>
      <c r="E522" s="2"/>
      <c r="F522" s="2"/>
    </row>
    <row r="523" spans="1:6" x14ac:dyDescent="0.25">
      <c r="A523" s="2"/>
      <c r="B523" s="2"/>
      <c r="C523" s="2"/>
      <c r="D523" s="2"/>
      <c r="E523" s="2"/>
      <c r="F523" s="2"/>
    </row>
    <row r="524" spans="1:6" x14ac:dyDescent="0.25">
      <c r="A524" s="2"/>
      <c r="B524" s="2"/>
      <c r="C524" s="2"/>
      <c r="D524" s="2"/>
      <c r="E524" s="2"/>
      <c r="F524" s="2"/>
    </row>
    <row r="525" spans="1:6" x14ac:dyDescent="0.25">
      <c r="A525" s="2"/>
      <c r="B525" s="2"/>
      <c r="C525" s="2"/>
      <c r="D525" s="2"/>
      <c r="E525" s="2"/>
      <c r="F525" s="2"/>
    </row>
    <row r="526" spans="1:6" x14ac:dyDescent="0.25">
      <c r="A526" s="2"/>
      <c r="B526" s="2"/>
      <c r="C526" s="2"/>
      <c r="D526" s="2"/>
      <c r="E526" s="2"/>
      <c r="F526" s="2"/>
    </row>
    <row r="527" spans="1:6" x14ac:dyDescent="0.25">
      <c r="A527" s="2"/>
      <c r="B527" s="2"/>
      <c r="C527" s="2"/>
      <c r="D527" s="2"/>
      <c r="E527" s="2"/>
      <c r="F527" s="2"/>
    </row>
    <row r="528" spans="1:6" x14ac:dyDescent="0.25">
      <c r="A528" s="2"/>
      <c r="B528" s="2"/>
      <c r="C528" s="2"/>
      <c r="D528" s="2"/>
      <c r="E528" s="2"/>
      <c r="F528" s="2"/>
    </row>
    <row r="529" spans="1:6" x14ac:dyDescent="0.25">
      <c r="A529" s="2"/>
      <c r="B529" s="2"/>
      <c r="C529" s="2"/>
      <c r="D529" s="2"/>
      <c r="E529" s="2"/>
      <c r="F529" s="2"/>
    </row>
    <row r="530" spans="1:6" x14ac:dyDescent="0.25">
      <c r="A530" s="2"/>
      <c r="B530" s="2"/>
      <c r="C530" s="2"/>
      <c r="D530" s="2"/>
      <c r="E530" s="2"/>
      <c r="F530" s="2"/>
    </row>
    <row r="531" spans="1:6" x14ac:dyDescent="0.25">
      <c r="A531" s="2"/>
      <c r="B531" s="2"/>
      <c r="C531" s="2"/>
      <c r="D531" s="2"/>
      <c r="E531" s="2"/>
      <c r="F531" s="2"/>
    </row>
    <row r="532" spans="1:6" x14ac:dyDescent="0.25">
      <c r="A532" s="2"/>
      <c r="B532" s="2"/>
      <c r="C532" s="2"/>
      <c r="D532" s="2"/>
      <c r="E532" s="2"/>
      <c r="F532" s="2"/>
    </row>
    <row r="533" spans="1:6" x14ac:dyDescent="0.25">
      <c r="A533" s="2"/>
      <c r="B533" s="2"/>
      <c r="C533" s="2"/>
      <c r="D533" s="2"/>
      <c r="E533" s="2"/>
      <c r="F533" s="2"/>
    </row>
    <row r="534" spans="1:6" x14ac:dyDescent="0.25">
      <c r="A534" s="2"/>
      <c r="B534" s="2"/>
      <c r="C534" s="2"/>
      <c r="D534" s="2"/>
      <c r="E534" s="2"/>
      <c r="F534" s="2"/>
    </row>
    <row r="535" spans="1:6" x14ac:dyDescent="0.25">
      <c r="A535" s="2"/>
      <c r="B535" s="2"/>
      <c r="C535" s="2"/>
      <c r="D535" s="2"/>
      <c r="E535" s="2"/>
      <c r="F535" s="2"/>
    </row>
    <row r="536" spans="1:6" x14ac:dyDescent="0.25">
      <c r="A536" s="2"/>
      <c r="B536" s="2"/>
      <c r="C536" s="2"/>
      <c r="D536" s="2"/>
      <c r="E536" s="2"/>
      <c r="F536" s="2"/>
    </row>
    <row r="537" spans="1:6" x14ac:dyDescent="0.25">
      <c r="A537" s="2"/>
      <c r="B537" s="2"/>
      <c r="C537" s="2"/>
      <c r="D537" s="2"/>
      <c r="E537" s="2"/>
      <c r="F537" s="2"/>
    </row>
    <row r="538" spans="1:6" x14ac:dyDescent="0.25">
      <c r="A538" s="2"/>
      <c r="B538" s="2"/>
      <c r="C538" s="2"/>
      <c r="D538" s="2"/>
      <c r="E538" s="2"/>
      <c r="F538" s="2"/>
    </row>
    <row r="539" spans="1:6" x14ac:dyDescent="0.25">
      <c r="A539" s="2"/>
      <c r="B539" s="2"/>
      <c r="C539" s="2"/>
      <c r="D539" s="2"/>
      <c r="E539" s="2"/>
      <c r="F539" s="2"/>
    </row>
    <row r="540" spans="1:6" x14ac:dyDescent="0.25">
      <c r="A540" s="2"/>
      <c r="B540" s="2"/>
      <c r="C540" s="2"/>
      <c r="D540" s="2"/>
      <c r="E540" s="2"/>
      <c r="F540" s="2"/>
    </row>
    <row r="541" spans="1:6" x14ac:dyDescent="0.25">
      <c r="A541" s="2"/>
      <c r="B541" s="2"/>
      <c r="C541" s="2"/>
      <c r="D541" s="2"/>
      <c r="E541" s="2"/>
      <c r="F541" s="2"/>
    </row>
    <row r="542" spans="1:6" x14ac:dyDescent="0.25">
      <c r="A542" s="2"/>
      <c r="B542" s="2"/>
      <c r="C542" s="2"/>
      <c r="D542" s="2"/>
      <c r="E542" s="2"/>
      <c r="F542" s="2"/>
    </row>
    <row r="543" spans="1:6" x14ac:dyDescent="0.25">
      <c r="A543" s="2"/>
      <c r="B543" s="2"/>
      <c r="C543" s="2"/>
      <c r="D543" s="2"/>
      <c r="E543" s="2"/>
      <c r="F543" s="2"/>
    </row>
    <row r="544" spans="1:6" x14ac:dyDescent="0.25">
      <c r="A544" s="2"/>
      <c r="B544" s="2"/>
      <c r="C544" s="2"/>
      <c r="D544" s="2"/>
      <c r="E544" s="2"/>
      <c r="F544" s="2"/>
    </row>
    <row r="545" spans="1:6" x14ac:dyDescent="0.25">
      <c r="A545" s="2"/>
      <c r="B545" s="2"/>
      <c r="C545" s="2"/>
      <c r="D545" s="2"/>
      <c r="E545" s="2"/>
      <c r="F545" s="2"/>
    </row>
    <row r="546" spans="1:6" x14ac:dyDescent="0.25">
      <c r="A546" s="2"/>
      <c r="B546" s="2"/>
      <c r="C546" s="2"/>
      <c r="D546" s="2"/>
      <c r="E546" s="2"/>
      <c r="F546" s="2"/>
    </row>
    <row r="547" spans="1:6" x14ac:dyDescent="0.25">
      <c r="A547" s="2"/>
      <c r="B547" s="2"/>
      <c r="C547" s="2"/>
      <c r="D547" s="2"/>
      <c r="E547" s="2"/>
      <c r="F547" s="2"/>
    </row>
    <row r="548" spans="1:6" x14ac:dyDescent="0.25">
      <c r="A548" s="2"/>
      <c r="B548" s="2"/>
      <c r="C548" s="2"/>
      <c r="D548" s="2"/>
      <c r="E548" s="2"/>
      <c r="F548" s="2"/>
    </row>
    <row r="549" spans="1:6" x14ac:dyDescent="0.25">
      <c r="A549" s="2"/>
      <c r="B549" s="2"/>
      <c r="C549" s="2"/>
      <c r="D549" s="2"/>
      <c r="E549" s="2"/>
      <c r="F549" s="2"/>
    </row>
    <row r="550" spans="1:6" x14ac:dyDescent="0.25">
      <c r="A550" s="2"/>
      <c r="B550" s="2"/>
      <c r="C550" s="2"/>
      <c r="D550" s="2"/>
      <c r="E550" s="2"/>
      <c r="F550" s="2"/>
    </row>
    <row r="551" spans="1:6" x14ac:dyDescent="0.25">
      <c r="A551" s="2"/>
      <c r="B551" s="2"/>
      <c r="C551" s="2"/>
      <c r="D551" s="2"/>
      <c r="E551" s="2"/>
      <c r="F551" s="2"/>
    </row>
    <row r="552" spans="1:6" x14ac:dyDescent="0.25">
      <c r="A552" s="2"/>
      <c r="B552" s="2"/>
      <c r="C552" s="2"/>
      <c r="D552" s="2"/>
      <c r="E552" s="2"/>
      <c r="F552" s="2"/>
    </row>
    <row r="553" spans="1:6" x14ac:dyDescent="0.25">
      <c r="A553" s="2"/>
      <c r="B553" s="2"/>
      <c r="C553" s="2"/>
      <c r="D553" s="2"/>
      <c r="E553" s="2"/>
      <c r="F553" s="2"/>
    </row>
    <row r="554" spans="1:6" x14ac:dyDescent="0.25">
      <c r="A554" s="2"/>
      <c r="B554" s="2"/>
      <c r="C554" s="2"/>
      <c r="D554" s="2"/>
      <c r="E554" s="2"/>
      <c r="F554" s="2"/>
    </row>
    <row r="555" spans="1:6" x14ac:dyDescent="0.25">
      <c r="A555" s="2"/>
      <c r="B555" s="2"/>
      <c r="C555" s="2"/>
      <c r="D555" s="2"/>
      <c r="E555" s="2"/>
      <c r="F555" s="2"/>
    </row>
    <row r="556" spans="1:6" x14ac:dyDescent="0.25">
      <c r="A556" s="2"/>
      <c r="B556" s="2"/>
      <c r="C556" s="2"/>
      <c r="D556" s="2"/>
      <c r="E556" s="2"/>
      <c r="F556" s="2"/>
    </row>
    <row r="557" spans="1:6" x14ac:dyDescent="0.25">
      <c r="A557" s="2"/>
      <c r="B557" s="2"/>
      <c r="C557" s="2"/>
      <c r="D557" s="2"/>
      <c r="E557" s="2"/>
      <c r="F557" s="2"/>
    </row>
    <row r="558" spans="1:6" x14ac:dyDescent="0.25">
      <c r="A558" s="2"/>
      <c r="B558" s="2"/>
      <c r="C558" s="2"/>
      <c r="D558" s="2"/>
      <c r="E558" s="2"/>
      <c r="F558" s="2"/>
    </row>
    <row r="559" spans="1:6" x14ac:dyDescent="0.25">
      <c r="A559" s="2"/>
      <c r="B559" s="2"/>
      <c r="C559" s="2"/>
      <c r="D559" s="2"/>
      <c r="E559" s="2"/>
      <c r="F559" s="2"/>
    </row>
    <row r="560" spans="1:6" x14ac:dyDescent="0.25">
      <c r="A560" s="2"/>
      <c r="B560" s="2"/>
      <c r="C560" s="2"/>
      <c r="D560" s="2"/>
      <c r="E560" s="2"/>
      <c r="F560" s="2"/>
    </row>
    <row r="561" spans="1:6" x14ac:dyDescent="0.25">
      <c r="A561" s="2"/>
      <c r="B561" s="2"/>
      <c r="C561" s="2"/>
      <c r="D561" s="2"/>
      <c r="E561" s="2"/>
      <c r="F561" s="2"/>
    </row>
    <row r="562" spans="1:6" x14ac:dyDescent="0.25">
      <c r="A562" s="2"/>
      <c r="B562" s="2"/>
      <c r="C562" s="2"/>
      <c r="D562" s="2"/>
      <c r="E562" s="2"/>
      <c r="F562" s="2"/>
    </row>
    <row r="563" spans="1:6" x14ac:dyDescent="0.25">
      <c r="A563" s="2"/>
      <c r="B563" s="2"/>
      <c r="C563" s="2"/>
      <c r="D563" s="2"/>
      <c r="E563" s="2"/>
      <c r="F563" s="2"/>
    </row>
    <row r="564" spans="1:6" x14ac:dyDescent="0.25">
      <c r="A564" s="2"/>
      <c r="B564" s="2"/>
      <c r="C564" s="2"/>
      <c r="D564" s="2"/>
      <c r="E564" s="2"/>
      <c r="F564" s="2"/>
    </row>
    <row r="565" spans="1:6" x14ac:dyDescent="0.25">
      <c r="A565" s="2"/>
      <c r="B565" s="2"/>
      <c r="C565" s="2"/>
      <c r="D565" s="2"/>
      <c r="E565" s="2"/>
      <c r="F565" s="2"/>
    </row>
    <row r="566" spans="1:6" x14ac:dyDescent="0.25">
      <c r="A566" s="2"/>
      <c r="B566" s="2"/>
      <c r="C566" s="2"/>
      <c r="D566" s="2"/>
      <c r="E566" s="2"/>
      <c r="F566" s="2"/>
    </row>
    <row r="567" spans="1:6" x14ac:dyDescent="0.25">
      <c r="A567" s="2"/>
      <c r="B567" s="2"/>
      <c r="C567" s="2"/>
      <c r="D567" s="2"/>
      <c r="E567" s="2"/>
      <c r="F567" s="2"/>
    </row>
    <row r="568" spans="1:6" x14ac:dyDescent="0.25">
      <c r="A568" s="2"/>
      <c r="B568" s="2"/>
      <c r="C568" s="2"/>
      <c r="D568" s="2"/>
      <c r="E568" s="2"/>
      <c r="F568" s="2"/>
    </row>
    <row r="569" spans="1:6" x14ac:dyDescent="0.25">
      <c r="A569" s="2"/>
      <c r="B569" s="2"/>
      <c r="C569" s="2"/>
      <c r="D569" s="2"/>
      <c r="E569" s="2"/>
      <c r="F569" s="2"/>
    </row>
    <row r="570" spans="1:6" x14ac:dyDescent="0.25">
      <c r="A570" s="2"/>
      <c r="B570" s="2"/>
      <c r="C570" s="2"/>
      <c r="D570" s="2"/>
      <c r="E570" s="2"/>
      <c r="F570" s="2"/>
    </row>
    <row r="571" spans="1:6" x14ac:dyDescent="0.25">
      <c r="A571" s="2"/>
      <c r="B571" s="2"/>
      <c r="C571" s="2"/>
      <c r="D571" s="2"/>
      <c r="E571" s="2"/>
      <c r="F571" s="2"/>
    </row>
    <row r="572" spans="1:6" x14ac:dyDescent="0.25">
      <c r="A572" s="2"/>
      <c r="B572" s="2"/>
      <c r="C572" s="2"/>
      <c r="D572" s="2"/>
      <c r="E572" s="2"/>
      <c r="F572" s="2"/>
    </row>
    <row r="573" spans="1:6" x14ac:dyDescent="0.25">
      <c r="A573" s="2"/>
      <c r="B573" s="2"/>
      <c r="C573" s="2"/>
      <c r="D573" s="2"/>
      <c r="E573" s="2"/>
      <c r="F573" s="2"/>
    </row>
    <row r="574" spans="1:6" x14ac:dyDescent="0.25">
      <c r="A574" s="2"/>
      <c r="B574" s="2"/>
      <c r="C574" s="2"/>
      <c r="D574" s="2"/>
      <c r="E574" s="2"/>
      <c r="F574" s="2"/>
    </row>
    <row r="575" spans="1:6" x14ac:dyDescent="0.25">
      <c r="A575" s="2"/>
      <c r="B575" s="2"/>
      <c r="C575" s="2"/>
      <c r="D575" s="2"/>
      <c r="E575" s="2"/>
      <c r="F575" s="2"/>
    </row>
    <row r="576" spans="1:6" x14ac:dyDescent="0.25">
      <c r="A576" s="2"/>
      <c r="B576" s="2"/>
      <c r="C576" s="2"/>
      <c r="D576" s="2"/>
      <c r="E576" s="2"/>
      <c r="F576" s="2"/>
    </row>
    <row r="577" spans="1:6" x14ac:dyDescent="0.25">
      <c r="A577" s="2"/>
      <c r="B577" s="2"/>
      <c r="C577" s="2"/>
      <c r="D577" s="2"/>
      <c r="E577" s="2"/>
      <c r="F577" s="2"/>
    </row>
    <row r="578" spans="1:6" x14ac:dyDescent="0.25">
      <c r="A578" s="2"/>
      <c r="B578" s="2"/>
      <c r="C578" s="2"/>
      <c r="D578" s="2"/>
      <c r="E578" s="2"/>
      <c r="F578" s="2"/>
    </row>
    <row r="579" spans="1:6" x14ac:dyDescent="0.25">
      <c r="A579" s="2"/>
      <c r="B579" s="2"/>
      <c r="C579" s="2"/>
      <c r="D579" s="2"/>
      <c r="E579" s="2"/>
      <c r="F579" s="2"/>
    </row>
    <row r="580" spans="1:6" x14ac:dyDescent="0.25">
      <c r="A580" s="2"/>
      <c r="B580" s="2"/>
      <c r="C580" s="2"/>
      <c r="D580" s="2"/>
      <c r="E580" s="2"/>
      <c r="F580" s="2"/>
    </row>
    <row r="581" spans="1:6" x14ac:dyDescent="0.25">
      <c r="A581" s="2"/>
      <c r="B581" s="2"/>
      <c r="C581" s="2"/>
      <c r="D581" s="2"/>
      <c r="E581" s="2"/>
      <c r="F581" s="2"/>
    </row>
    <row r="582" spans="1:6" x14ac:dyDescent="0.25">
      <c r="A582" s="2"/>
      <c r="B582" s="2"/>
      <c r="C582" s="2"/>
      <c r="D582" s="2"/>
      <c r="E582" s="2"/>
      <c r="F582" s="2"/>
    </row>
    <row r="583" spans="1:6" x14ac:dyDescent="0.25">
      <c r="A583" s="2"/>
      <c r="B583" s="2"/>
      <c r="C583" s="2"/>
      <c r="D583" s="2"/>
      <c r="E583" s="2"/>
      <c r="F583" s="2"/>
    </row>
    <row r="584" spans="1:6" x14ac:dyDescent="0.25">
      <c r="A584" s="2"/>
      <c r="B584" s="2"/>
      <c r="C584" s="2"/>
      <c r="D584" s="2"/>
      <c r="E584" s="2"/>
      <c r="F584" s="2"/>
    </row>
    <row r="585" spans="1:6" x14ac:dyDescent="0.25">
      <c r="A585" s="2"/>
      <c r="B585" s="2"/>
      <c r="C585" s="2"/>
      <c r="D585" s="2"/>
      <c r="E585" s="2"/>
      <c r="F585" s="2"/>
    </row>
    <row r="586" spans="1:6" x14ac:dyDescent="0.25">
      <c r="A586" s="2"/>
      <c r="B586" s="2"/>
      <c r="C586" s="2"/>
      <c r="D586" s="2"/>
      <c r="E586" s="2"/>
      <c r="F586" s="2"/>
    </row>
    <row r="587" spans="1:6" x14ac:dyDescent="0.25">
      <c r="A587" s="2"/>
      <c r="B587" s="2"/>
      <c r="C587" s="2"/>
      <c r="D587" s="2"/>
      <c r="E587" s="2"/>
      <c r="F587" s="2"/>
    </row>
    <row r="588" spans="1:6" x14ac:dyDescent="0.25">
      <c r="A588" s="2"/>
      <c r="B588" s="2"/>
      <c r="C588" s="2"/>
      <c r="D588" s="2"/>
      <c r="E588" s="2"/>
      <c r="F588" s="2"/>
    </row>
    <row r="589" spans="1:6" x14ac:dyDescent="0.25">
      <c r="A589" s="2"/>
      <c r="B589" s="2"/>
      <c r="C589" s="2"/>
      <c r="D589" s="2"/>
      <c r="E589" s="2"/>
      <c r="F589" s="2"/>
    </row>
    <row r="590" spans="1:6" x14ac:dyDescent="0.25">
      <c r="A590" s="2"/>
      <c r="B590" s="2"/>
      <c r="C590" s="2"/>
      <c r="D590" s="2"/>
      <c r="E590" s="2"/>
      <c r="F590" s="2"/>
    </row>
    <row r="591" spans="1:6" x14ac:dyDescent="0.25">
      <c r="A591" s="2"/>
      <c r="B591" s="2"/>
      <c r="C591" s="2"/>
      <c r="D591" s="2"/>
      <c r="E591" s="2"/>
      <c r="F591" s="2"/>
    </row>
    <row r="592" spans="1:6" x14ac:dyDescent="0.25">
      <c r="A592" s="2"/>
      <c r="B592" s="2"/>
      <c r="C592" s="2"/>
      <c r="D592" s="2"/>
      <c r="E592" s="2"/>
      <c r="F592" s="2"/>
    </row>
    <row r="593" spans="1:6" x14ac:dyDescent="0.25">
      <c r="A593" s="2"/>
      <c r="B593" s="2"/>
      <c r="C593" s="2"/>
      <c r="D593" s="2"/>
      <c r="E593" s="2"/>
      <c r="F593" s="2"/>
    </row>
    <row r="594" spans="1:6" x14ac:dyDescent="0.25">
      <c r="A594" s="2"/>
      <c r="B594" s="2"/>
      <c r="C594" s="2"/>
      <c r="D594" s="2"/>
      <c r="E594" s="2"/>
      <c r="F594" s="2"/>
    </row>
    <row r="595" spans="1:6" x14ac:dyDescent="0.25">
      <c r="A595" s="2"/>
      <c r="B595" s="2"/>
      <c r="C595" s="2"/>
      <c r="D595" s="2"/>
      <c r="E595" s="2"/>
      <c r="F595" s="2"/>
    </row>
    <row r="596" spans="1:6" x14ac:dyDescent="0.25">
      <c r="A596" s="2"/>
      <c r="B596" s="2"/>
      <c r="C596" s="2"/>
      <c r="D596" s="2"/>
      <c r="E596" s="2"/>
      <c r="F596" s="2"/>
    </row>
    <row r="597" spans="1:6" x14ac:dyDescent="0.25">
      <c r="A597" s="2"/>
      <c r="B597" s="2"/>
      <c r="C597" s="2"/>
      <c r="D597" s="2"/>
      <c r="E597" s="2"/>
      <c r="F597" s="2"/>
    </row>
    <row r="598" spans="1:6" x14ac:dyDescent="0.25">
      <c r="A598" s="2"/>
      <c r="B598" s="2"/>
      <c r="C598" s="2"/>
      <c r="D598" s="2"/>
      <c r="E598" s="2"/>
      <c r="F598" s="2"/>
    </row>
    <row r="599" spans="1:6" x14ac:dyDescent="0.25">
      <c r="A599" s="2"/>
      <c r="B599" s="2"/>
      <c r="C599" s="2"/>
      <c r="D599" s="2"/>
      <c r="E599" s="2"/>
      <c r="F599" s="2"/>
    </row>
    <row r="600" spans="1:6" x14ac:dyDescent="0.25">
      <c r="A600" s="2"/>
      <c r="B600" s="2"/>
      <c r="C600" s="2"/>
    </row>
    <row r="601" spans="1:6" x14ac:dyDescent="0.25">
      <c r="A601" s="2"/>
      <c r="B601" s="2"/>
      <c r="C601" s="2"/>
    </row>
    <row r="602" spans="1:6" x14ac:dyDescent="0.25">
      <c r="A602" s="2"/>
      <c r="B602" s="2"/>
      <c r="C602" s="2"/>
    </row>
    <row r="603" spans="1:6" x14ac:dyDescent="0.25">
      <c r="A603" s="2"/>
      <c r="B603" s="2"/>
      <c r="C603" s="2"/>
    </row>
    <row r="604" spans="1:6" x14ac:dyDescent="0.25">
      <c r="A604" s="2"/>
      <c r="B604" s="2"/>
      <c r="C604" s="2"/>
    </row>
    <row r="605" spans="1:6" x14ac:dyDescent="0.25">
      <c r="A605" s="2"/>
      <c r="B605" s="2"/>
      <c r="C605" s="2"/>
    </row>
    <row r="606" spans="1:6" x14ac:dyDescent="0.25">
      <c r="A606" s="2"/>
      <c r="B606" s="2"/>
      <c r="C606" s="2"/>
    </row>
    <row r="607" spans="1:6" x14ac:dyDescent="0.25">
      <c r="A607" s="2"/>
      <c r="B607" s="2"/>
      <c r="C607" s="2"/>
    </row>
    <row r="608" spans="1:6" x14ac:dyDescent="0.25">
      <c r="A608" s="2"/>
      <c r="B608" s="2"/>
      <c r="C608" s="2"/>
    </row>
    <row r="609" spans="1:6" x14ac:dyDescent="0.25">
      <c r="A609" s="2"/>
      <c r="B609" s="2"/>
      <c r="C609" s="2"/>
      <c r="D609" s="2"/>
      <c r="E609" s="2"/>
      <c r="F609" s="2"/>
    </row>
    <row r="610" spans="1:6" x14ac:dyDescent="0.25">
      <c r="A610" s="2"/>
      <c r="B610" s="2"/>
      <c r="C610" s="2"/>
      <c r="D610" s="2"/>
      <c r="E610" s="2"/>
      <c r="F610" s="2"/>
    </row>
    <row r="611" spans="1:6" x14ac:dyDescent="0.25">
      <c r="A611" s="2"/>
      <c r="B611" s="2"/>
      <c r="C611" s="2"/>
      <c r="D611" s="2"/>
      <c r="E611" s="2"/>
      <c r="F611" s="2"/>
    </row>
    <row r="612" spans="1:6" x14ac:dyDescent="0.25">
      <c r="A612" s="2"/>
      <c r="B612" s="2"/>
      <c r="C612" s="2"/>
      <c r="D612" s="2"/>
      <c r="E612" s="2"/>
      <c r="F612" s="2"/>
    </row>
    <row r="613" spans="1:6" x14ac:dyDescent="0.25">
      <c r="A613" s="2"/>
      <c r="B613" s="2"/>
      <c r="C613" s="2"/>
      <c r="D613" s="2"/>
      <c r="E613" s="2"/>
      <c r="F613" s="2"/>
    </row>
    <row r="614" spans="1:6" x14ac:dyDescent="0.25">
      <c r="A614" s="2"/>
      <c r="B614" s="2"/>
      <c r="C614" s="2"/>
      <c r="D614" s="2"/>
      <c r="E614" s="2"/>
      <c r="F614" s="2"/>
    </row>
    <row r="615" spans="1:6" x14ac:dyDescent="0.25">
      <c r="A615" s="2"/>
      <c r="B615" s="2"/>
      <c r="C615" s="2"/>
      <c r="D615" s="2"/>
      <c r="E615" s="2"/>
      <c r="F615" s="2"/>
    </row>
    <row r="616" spans="1:6" x14ac:dyDescent="0.25">
      <c r="A616" s="2"/>
      <c r="B616" s="2"/>
      <c r="C616" s="2"/>
      <c r="D616" s="2"/>
      <c r="E616" s="2"/>
      <c r="F616" s="2"/>
    </row>
    <row r="617" spans="1:6" x14ac:dyDescent="0.25">
      <c r="A617" s="2"/>
      <c r="B617" s="2"/>
      <c r="C617" s="2"/>
      <c r="D617" s="2"/>
      <c r="E617" s="2"/>
      <c r="F617" s="2"/>
    </row>
    <row r="618" spans="1:6" x14ac:dyDescent="0.25">
      <c r="A618" s="2"/>
      <c r="B618" s="2"/>
      <c r="C618" s="2"/>
      <c r="D618" s="2"/>
      <c r="E618" s="2"/>
      <c r="F618" s="2"/>
    </row>
    <row r="619" spans="1:6" x14ac:dyDescent="0.25">
      <c r="A619" s="2"/>
      <c r="B619" s="2"/>
      <c r="C619" s="2"/>
      <c r="D619" s="2"/>
      <c r="E619" s="2"/>
      <c r="F619" s="2"/>
    </row>
    <row r="620" spans="1:6" x14ac:dyDescent="0.25">
      <c r="A620" s="2"/>
      <c r="B620" s="2"/>
      <c r="C620" s="2"/>
      <c r="D620" s="2"/>
      <c r="E620" s="2"/>
      <c r="F620" s="2"/>
    </row>
    <row r="621" spans="1:6" x14ac:dyDescent="0.25">
      <c r="A621" s="2"/>
      <c r="B621" s="2"/>
      <c r="C621" s="2"/>
      <c r="D621" s="2"/>
      <c r="E621" s="2"/>
      <c r="F621" s="2"/>
    </row>
    <row r="622" spans="1:6" x14ac:dyDescent="0.25">
      <c r="A622" s="2"/>
      <c r="B622" s="2"/>
      <c r="C622" s="2"/>
      <c r="D622" s="2"/>
      <c r="E622" s="2"/>
      <c r="F622" s="2"/>
    </row>
  </sheetData>
  <mergeCells count="52">
    <mergeCell ref="A103:D103"/>
    <mergeCell ref="A105:D105"/>
    <mergeCell ref="A108:C108"/>
    <mergeCell ref="A109:D109"/>
    <mergeCell ref="A94:D94"/>
    <mergeCell ref="A96:D96"/>
    <mergeCell ref="E96:F96"/>
    <mergeCell ref="A100:A102"/>
    <mergeCell ref="B100:B102"/>
    <mergeCell ref="C100:C102"/>
    <mergeCell ref="A88:A91"/>
    <mergeCell ref="B88:B91"/>
    <mergeCell ref="C88:C91"/>
    <mergeCell ref="A92:A93"/>
    <mergeCell ref="B92:B93"/>
    <mergeCell ref="C92:C93"/>
    <mergeCell ref="A57:A70"/>
    <mergeCell ref="B57:B70"/>
    <mergeCell ref="C57:C70"/>
    <mergeCell ref="A71:A86"/>
    <mergeCell ref="B71:B86"/>
    <mergeCell ref="C73:C74"/>
    <mergeCell ref="C76:C80"/>
    <mergeCell ref="A30:A50"/>
    <mergeCell ref="B30:B50"/>
    <mergeCell ref="C30:C50"/>
    <mergeCell ref="A51:A56"/>
    <mergeCell ref="B51:B56"/>
    <mergeCell ref="C51:C56"/>
    <mergeCell ref="A24:A26"/>
    <mergeCell ref="B24:B26"/>
    <mergeCell ref="C24:C26"/>
    <mergeCell ref="A27:A29"/>
    <mergeCell ref="B27:B29"/>
    <mergeCell ref="C27:C29"/>
    <mergeCell ref="A7:D7"/>
    <mergeCell ref="E7:F7"/>
    <mergeCell ref="A19:A21"/>
    <mergeCell ref="B19:B21"/>
    <mergeCell ref="C19:C21"/>
    <mergeCell ref="A22:A23"/>
    <mergeCell ref="B22:B23"/>
    <mergeCell ref="C22:C23"/>
    <mergeCell ref="A2:F2"/>
    <mergeCell ref="A4:D4"/>
    <mergeCell ref="E4:F4"/>
    <mergeCell ref="G4:I6"/>
    <mergeCell ref="J4:L6"/>
    <mergeCell ref="A5:D5"/>
    <mergeCell ref="E5:F5"/>
    <mergeCell ref="A6:D6"/>
    <mergeCell ref="E6:F6"/>
  </mergeCells>
  <pageMargins left="1.1811023622047245" right="0.19685039370078741" top="0.78740157480314965" bottom="0.78740157480314965" header="0" footer="0"/>
  <pageSetup paperSize="9" scale="51" fitToHeight="2" orientation="portrait" r:id="rId1"/>
  <rowBreaks count="1" manualBreakCount="1">
    <brk id="9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5</vt:lpstr>
      <vt:lpstr>'5'!Заголовки_для_печати</vt:lpstr>
      <vt:lpstr>'5'!Область_печати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Женя</dc:creator>
  <cp:lastModifiedBy>Женя</cp:lastModifiedBy>
  <dcterms:created xsi:type="dcterms:W3CDTF">2024-01-10T11:24:01Z</dcterms:created>
  <dcterms:modified xsi:type="dcterms:W3CDTF">2024-01-10T11:24:10Z</dcterms:modified>
</cp:coreProperties>
</file>